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2016 г.-факт" sheetId="2" r:id="rId1"/>
    <sheet name="Лист3" sheetId="3" r:id="rId2"/>
  </sheets>
  <calcPr calcId="152511" iterateDelta="1E-4"/>
</workbook>
</file>

<file path=xl/calcChain.xml><?xml version="1.0" encoding="utf-8"?>
<calcChain xmlns="http://schemas.openxmlformats.org/spreadsheetml/2006/main">
  <c r="F25" i="2" l="1"/>
  <c r="E25" i="2"/>
  <c r="D39" i="2"/>
  <c r="F56" i="2"/>
  <c r="D25" i="2"/>
  <c r="D26" i="2"/>
  <c r="D41" i="2"/>
  <c r="D42" i="2"/>
  <c r="F40" i="2"/>
  <c r="E40" i="2"/>
  <c r="D40" i="2" s="1"/>
  <c r="F31" i="2"/>
  <c r="D31" i="2" s="1"/>
  <c r="E31" i="2"/>
  <c r="D33" i="2"/>
  <c r="D34" i="2"/>
  <c r="D35" i="2"/>
  <c r="D36" i="2"/>
  <c r="D37" i="2"/>
  <c r="D38" i="2"/>
  <c r="I31" i="2" l="1"/>
  <c r="D27" i="2"/>
  <c r="D55" i="2"/>
  <c r="D54" i="2"/>
  <c r="D22" i="2" l="1"/>
  <c r="EL56" i="2"/>
  <c r="EK56" i="2"/>
  <c r="EJ56" i="2"/>
  <c r="DN56" i="2"/>
  <c r="DM56" i="2"/>
  <c r="DL56" i="2"/>
  <c r="FS55" i="2"/>
  <c r="FO55" i="2"/>
  <c r="FK55" i="2"/>
  <c r="FG55" i="2"/>
  <c r="FC55" i="2"/>
  <c r="EY55" i="2"/>
  <c r="EU55" i="2"/>
  <c r="EQ55" i="2"/>
  <c r="EM55" i="2"/>
  <c r="EL55" i="2"/>
  <c r="EK55" i="2"/>
  <c r="EJ55" i="2"/>
  <c r="EE55" i="2"/>
  <c r="EA55" i="2"/>
  <c r="DW55" i="2"/>
  <c r="DS55" i="2"/>
  <c r="DO55" i="2"/>
  <c r="DN55" i="2"/>
  <c r="DJ55" i="2" s="1"/>
  <c r="DM55" i="2"/>
  <c r="DL55" i="2"/>
  <c r="I55" i="2"/>
  <c r="FS54" i="2"/>
  <c r="FO54" i="2"/>
  <c r="FK54" i="2"/>
  <c r="FG54" i="2"/>
  <c r="FC54" i="2"/>
  <c r="EY54" i="2"/>
  <c r="EU54" i="2"/>
  <c r="EQ54" i="2"/>
  <c r="EM54" i="2"/>
  <c r="EL54" i="2"/>
  <c r="EK54" i="2"/>
  <c r="EJ54" i="2"/>
  <c r="EE54" i="2"/>
  <c r="EA54" i="2"/>
  <c r="DW54" i="2"/>
  <c r="DS54" i="2"/>
  <c r="DO54" i="2"/>
  <c r="DN54" i="2"/>
  <c r="DJ54" i="2" s="1"/>
  <c r="DM54" i="2"/>
  <c r="DI54" i="2" s="1"/>
  <c r="DL54" i="2"/>
  <c r="I54" i="2"/>
  <c r="FS53" i="2"/>
  <c r="FO53" i="2"/>
  <c r="FK53" i="2"/>
  <c r="FG53" i="2"/>
  <c r="FC53" i="2"/>
  <c r="EY53" i="2"/>
  <c r="EU53" i="2"/>
  <c r="EQ53" i="2"/>
  <c r="EM53" i="2"/>
  <c r="EL53" i="2"/>
  <c r="EK53" i="2"/>
  <c r="EJ53" i="2"/>
  <c r="EE53" i="2"/>
  <c r="EA53" i="2"/>
  <c r="DW53" i="2"/>
  <c r="DS53" i="2"/>
  <c r="DO53" i="2"/>
  <c r="DN53" i="2"/>
  <c r="DJ53" i="2" s="1"/>
  <c r="DM53" i="2"/>
  <c r="DL53" i="2"/>
  <c r="I53" i="2"/>
  <c r="D53" i="2"/>
  <c r="FS52" i="2"/>
  <c r="FO52" i="2"/>
  <c r="FK52" i="2"/>
  <c r="FG52" i="2"/>
  <c r="FC52" i="2"/>
  <c r="EY52" i="2"/>
  <c r="EU52" i="2"/>
  <c r="EQ52" i="2"/>
  <c r="EM52" i="2"/>
  <c r="EL52" i="2"/>
  <c r="EK52" i="2"/>
  <c r="EJ52" i="2"/>
  <c r="EE52" i="2"/>
  <c r="EA52" i="2"/>
  <c r="DW52" i="2"/>
  <c r="DS52" i="2"/>
  <c r="DO52" i="2"/>
  <c r="DN52" i="2"/>
  <c r="DJ52" i="2" s="1"/>
  <c r="DM52" i="2"/>
  <c r="DL52" i="2"/>
  <c r="I52" i="2"/>
  <c r="D52" i="2"/>
  <c r="FS51" i="2"/>
  <c r="FO51" i="2"/>
  <c r="FK51" i="2"/>
  <c r="FG51" i="2"/>
  <c r="FC51" i="2"/>
  <c r="EY51" i="2"/>
  <c r="EU51" i="2"/>
  <c r="EQ51" i="2"/>
  <c r="EM51" i="2"/>
  <c r="EL51" i="2"/>
  <c r="EK51" i="2"/>
  <c r="EJ51" i="2"/>
  <c r="EE51" i="2"/>
  <c r="EA51" i="2"/>
  <c r="DW51" i="2"/>
  <c r="DS51" i="2"/>
  <c r="DO51" i="2"/>
  <c r="DN51" i="2"/>
  <c r="DJ51" i="2" s="1"/>
  <c r="DM51" i="2"/>
  <c r="DL51" i="2"/>
  <c r="D51" i="2"/>
  <c r="FS50" i="2"/>
  <c r="FO50" i="2"/>
  <c r="FK50" i="2"/>
  <c r="FG50" i="2"/>
  <c r="FC50" i="2"/>
  <c r="EY50" i="2"/>
  <c r="EU50" i="2"/>
  <c r="EQ50" i="2"/>
  <c r="EM50" i="2"/>
  <c r="EL50" i="2"/>
  <c r="EK50" i="2"/>
  <c r="EJ50" i="2"/>
  <c r="EE50" i="2"/>
  <c r="EA50" i="2"/>
  <c r="DW50" i="2"/>
  <c r="DS50" i="2"/>
  <c r="DQ50" i="2"/>
  <c r="DM50" i="2" s="1"/>
  <c r="DN50" i="2"/>
  <c r="DL50" i="2"/>
  <c r="FS49" i="2"/>
  <c r="FO49" i="2"/>
  <c r="FK49" i="2"/>
  <c r="FG49" i="2"/>
  <c r="FC49" i="2"/>
  <c r="EY49" i="2"/>
  <c r="EU49" i="2"/>
  <c r="EQ49" i="2"/>
  <c r="EM49" i="2"/>
  <c r="EL49" i="2"/>
  <c r="EK49" i="2"/>
  <c r="EJ49" i="2"/>
  <c r="EE49" i="2"/>
  <c r="EA49" i="2"/>
  <c r="DW49" i="2"/>
  <c r="DS49" i="2"/>
  <c r="DO49" i="2"/>
  <c r="DN49" i="2"/>
  <c r="DM49" i="2"/>
  <c r="DL49" i="2"/>
  <c r="I49" i="2"/>
  <c r="D49" i="2"/>
  <c r="FV48" i="2"/>
  <c r="FU48" i="2"/>
  <c r="FT48" i="2"/>
  <c r="FR48" i="2"/>
  <c r="FQ48" i="2"/>
  <c r="FP48" i="2"/>
  <c r="FN48" i="2"/>
  <c r="FM48" i="2"/>
  <c r="FL48" i="2"/>
  <c r="FJ48" i="2"/>
  <c r="FI48" i="2"/>
  <c r="FH48" i="2"/>
  <c r="FF48" i="2"/>
  <c r="FE48" i="2"/>
  <c r="FD48" i="2"/>
  <c r="FB48" i="2"/>
  <c r="FA48" i="2"/>
  <c r="EZ48" i="2"/>
  <c r="EX48" i="2"/>
  <c r="EW48" i="2"/>
  <c r="EV48" i="2"/>
  <c r="ET48" i="2"/>
  <c r="ES48" i="2"/>
  <c r="ER48" i="2"/>
  <c r="EP48" i="2"/>
  <c r="EO48" i="2"/>
  <c r="EN48" i="2"/>
  <c r="EH48" i="2"/>
  <c r="EG48" i="2"/>
  <c r="EF48" i="2"/>
  <c r="ED48" i="2"/>
  <c r="EC48" i="2"/>
  <c r="EB48" i="2"/>
  <c r="DZ48" i="2"/>
  <c r="DY48" i="2"/>
  <c r="DX48" i="2"/>
  <c r="DV48" i="2"/>
  <c r="DU48" i="2"/>
  <c r="DT48" i="2"/>
  <c r="DR48" i="2"/>
  <c r="DP48" i="2"/>
  <c r="E48" i="2"/>
  <c r="FS47" i="2"/>
  <c r="FO47" i="2"/>
  <c r="FK47" i="2"/>
  <c r="FG47" i="2"/>
  <c r="FC47" i="2"/>
  <c r="EY47" i="2"/>
  <c r="EU47" i="2"/>
  <c r="EQ47" i="2"/>
  <c r="EM47" i="2"/>
  <c r="EL47" i="2"/>
  <c r="EK47" i="2"/>
  <c r="EJ47" i="2"/>
  <c r="EE47" i="2"/>
  <c r="EA47" i="2"/>
  <c r="DW47" i="2"/>
  <c r="DS47" i="2"/>
  <c r="DO47" i="2"/>
  <c r="DN47" i="2"/>
  <c r="DJ47" i="2" s="1"/>
  <c r="DM47" i="2"/>
  <c r="DL47" i="2"/>
  <c r="I47" i="2"/>
  <c r="D47" i="2"/>
  <c r="FS46" i="2"/>
  <c r="FO46" i="2"/>
  <c r="FK46" i="2"/>
  <c r="FG46" i="2"/>
  <c r="FC46" i="2"/>
  <c r="EY46" i="2"/>
  <c r="EU46" i="2"/>
  <c r="EQ46" i="2"/>
  <c r="EM46" i="2"/>
  <c r="EL46" i="2"/>
  <c r="EK46" i="2"/>
  <c r="EJ46" i="2"/>
  <c r="EE46" i="2"/>
  <c r="EA46" i="2"/>
  <c r="DW46" i="2"/>
  <c r="DS46" i="2"/>
  <c r="DO46" i="2"/>
  <c r="DN46" i="2"/>
  <c r="DJ46" i="2" s="1"/>
  <c r="DM46" i="2"/>
  <c r="DL46" i="2"/>
  <c r="FS45" i="2"/>
  <c r="FO45" i="2"/>
  <c r="FK45" i="2"/>
  <c r="FG45" i="2"/>
  <c r="FC45" i="2"/>
  <c r="EY45" i="2"/>
  <c r="EU45" i="2"/>
  <c r="EQ45" i="2"/>
  <c r="EM45" i="2"/>
  <c r="EL45" i="2"/>
  <c r="EK45" i="2"/>
  <c r="EJ45" i="2"/>
  <c r="EE45" i="2"/>
  <c r="EA45" i="2"/>
  <c r="DW45" i="2"/>
  <c r="DS45" i="2"/>
  <c r="DQ45" i="2"/>
  <c r="DM45" i="2" s="1"/>
  <c r="DN45" i="2"/>
  <c r="DL45" i="2"/>
  <c r="I45" i="2"/>
  <c r="FS44" i="2"/>
  <c r="FO44" i="2"/>
  <c r="FK44" i="2"/>
  <c r="FG44" i="2"/>
  <c r="FC44" i="2"/>
  <c r="EY44" i="2"/>
  <c r="EU44" i="2"/>
  <c r="EQ44" i="2"/>
  <c r="EM44" i="2"/>
  <c r="EL44" i="2"/>
  <c r="EK44" i="2"/>
  <c r="EJ44" i="2"/>
  <c r="EE44" i="2"/>
  <c r="EA44" i="2"/>
  <c r="DW44" i="2"/>
  <c r="DS44" i="2"/>
  <c r="DO44" i="2"/>
  <c r="DN44" i="2"/>
  <c r="DJ44" i="2" s="1"/>
  <c r="DM44" i="2"/>
  <c r="DI44" i="2" s="1"/>
  <c r="DL44" i="2"/>
  <c r="I44" i="2"/>
  <c r="D44" i="2"/>
  <c r="FS43" i="2"/>
  <c r="FO43" i="2"/>
  <c r="FK43" i="2"/>
  <c r="FG43" i="2"/>
  <c r="FC43" i="2"/>
  <c r="EY43" i="2"/>
  <c r="EU43" i="2"/>
  <c r="EQ43" i="2"/>
  <c r="EM43" i="2"/>
  <c r="EL43" i="2"/>
  <c r="EK43" i="2"/>
  <c r="EJ43" i="2"/>
  <c r="EE43" i="2"/>
  <c r="EA43" i="2"/>
  <c r="DW43" i="2"/>
  <c r="DU43" i="2"/>
  <c r="DS43" i="2" s="1"/>
  <c r="DO43" i="2"/>
  <c r="DN43" i="2"/>
  <c r="DJ43" i="2" s="1"/>
  <c r="DL43" i="2"/>
  <c r="E43" i="2"/>
  <c r="FS30" i="2"/>
  <c r="FO30" i="2"/>
  <c r="FK30" i="2"/>
  <c r="FG30" i="2"/>
  <c r="FC30" i="2"/>
  <c r="EY30" i="2"/>
  <c r="EU30" i="2"/>
  <c r="EQ30" i="2"/>
  <c r="EM30" i="2"/>
  <c r="EL30" i="2"/>
  <c r="EK30" i="2"/>
  <c r="EJ30" i="2"/>
  <c r="EE30" i="2"/>
  <c r="EA30" i="2"/>
  <c r="DW30" i="2"/>
  <c r="DS30" i="2"/>
  <c r="DP30" i="2"/>
  <c r="DN30" i="2"/>
  <c r="DM30" i="2"/>
  <c r="DI30" i="2" s="1"/>
  <c r="I30" i="2"/>
  <c r="FS29" i="2"/>
  <c r="FO29" i="2"/>
  <c r="FK29" i="2"/>
  <c r="FG29" i="2"/>
  <c r="FC29" i="2"/>
  <c r="EY29" i="2"/>
  <c r="EU29" i="2"/>
  <c r="EQ29" i="2"/>
  <c r="EM29" i="2"/>
  <c r="EL29" i="2"/>
  <c r="EK29" i="2"/>
  <c r="EJ29" i="2"/>
  <c r="EE29" i="2"/>
  <c r="EA29" i="2"/>
  <c r="DW29" i="2"/>
  <c r="DS29" i="2"/>
  <c r="DO29" i="2"/>
  <c r="DN29" i="2"/>
  <c r="DJ29" i="2" s="1"/>
  <c r="DM29" i="2"/>
  <c r="DL29" i="2"/>
  <c r="I29" i="2"/>
  <c r="D29" i="2"/>
  <c r="FS28" i="2"/>
  <c r="FO28" i="2"/>
  <c r="FK28" i="2"/>
  <c r="FG28" i="2"/>
  <c r="FC28" i="2"/>
  <c r="EY28" i="2"/>
  <c r="EU28" i="2"/>
  <c r="EQ28" i="2"/>
  <c r="EM28" i="2"/>
  <c r="EL28" i="2"/>
  <c r="EK28" i="2"/>
  <c r="EJ28" i="2"/>
  <c r="EE28" i="2"/>
  <c r="EA28" i="2"/>
  <c r="DW28" i="2"/>
  <c r="DS28" i="2"/>
  <c r="DO28" i="2"/>
  <c r="DN28" i="2"/>
  <c r="DM28" i="2"/>
  <c r="DL28" i="2"/>
  <c r="I28" i="2"/>
  <c r="D28" i="2"/>
  <c r="FV27" i="2"/>
  <c r="FV26" i="2" s="1"/>
  <c r="FU27" i="2"/>
  <c r="FU26" i="2" s="1"/>
  <c r="FT27" i="2"/>
  <c r="FT26" i="2" s="1"/>
  <c r="FS27" i="2"/>
  <c r="FR27" i="2"/>
  <c r="FR26" i="2" s="1"/>
  <c r="FQ27" i="2"/>
  <c r="FP27" i="2"/>
  <c r="FO27" i="2"/>
  <c r="FN27" i="2"/>
  <c r="FN26" i="2" s="1"/>
  <c r="FM27" i="2"/>
  <c r="FM26" i="2" s="1"/>
  <c r="FL27" i="2"/>
  <c r="FL26" i="2" s="1"/>
  <c r="FK27" i="2"/>
  <c r="FJ27" i="2"/>
  <c r="FJ26" i="2" s="1"/>
  <c r="FI27" i="2"/>
  <c r="FI26" i="2" s="1"/>
  <c r="FH27" i="2"/>
  <c r="FH26" i="2" s="1"/>
  <c r="FG27" i="2"/>
  <c r="FF27" i="2"/>
  <c r="FF26" i="2" s="1"/>
  <c r="FE27" i="2"/>
  <c r="FE26" i="2" s="1"/>
  <c r="FD27" i="2"/>
  <c r="FD26" i="2" s="1"/>
  <c r="FC27" i="2"/>
  <c r="FB27" i="2"/>
  <c r="FB26" i="2" s="1"/>
  <c r="FB25" i="2" s="1"/>
  <c r="FA27" i="2"/>
  <c r="FA26" i="2" s="1"/>
  <c r="EZ27" i="2"/>
  <c r="EZ26" i="2" s="1"/>
  <c r="EY27" i="2"/>
  <c r="EX27" i="2"/>
  <c r="EX26" i="2" s="1"/>
  <c r="EW27" i="2"/>
  <c r="EW26" i="2" s="1"/>
  <c r="EV27" i="2"/>
  <c r="EV26" i="2" s="1"/>
  <c r="EU27" i="2"/>
  <c r="ET27" i="2"/>
  <c r="ET26" i="2" s="1"/>
  <c r="ES27" i="2"/>
  <c r="ES26" i="2" s="1"/>
  <c r="ER27" i="2"/>
  <c r="ER26" i="2" s="1"/>
  <c r="EQ27" i="2"/>
  <c r="EP27" i="2"/>
  <c r="EP26" i="2" s="1"/>
  <c r="EO27" i="2"/>
  <c r="EO26" i="2" s="1"/>
  <c r="EN27" i="2"/>
  <c r="EN26" i="2" s="1"/>
  <c r="EM27" i="2"/>
  <c r="EL27" i="2"/>
  <c r="EK27" i="2"/>
  <c r="EJ27" i="2"/>
  <c r="EI27" i="2"/>
  <c r="EH27" i="2"/>
  <c r="EH26" i="2" s="1"/>
  <c r="EG27" i="2"/>
  <c r="EG26" i="2" s="1"/>
  <c r="EF27" i="2"/>
  <c r="EF26" i="2" s="1"/>
  <c r="EE27" i="2"/>
  <c r="ED27" i="2"/>
  <c r="ED26" i="2" s="1"/>
  <c r="EC27" i="2"/>
  <c r="EC26" i="2" s="1"/>
  <c r="EB27" i="2"/>
  <c r="EB26" i="2" s="1"/>
  <c r="EA27" i="2"/>
  <c r="DZ27" i="2"/>
  <c r="DZ26" i="2" s="1"/>
  <c r="DY27" i="2"/>
  <c r="DY26" i="2" s="1"/>
  <c r="DX27" i="2"/>
  <c r="DX26" i="2" s="1"/>
  <c r="DW27" i="2"/>
  <c r="DV27" i="2"/>
  <c r="DV26" i="2" s="1"/>
  <c r="DU27" i="2"/>
  <c r="DU26" i="2" s="1"/>
  <c r="DT27" i="2"/>
  <c r="DS27" i="2"/>
  <c r="DR27" i="2"/>
  <c r="DR26" i="2" s="1"/>
  <c r="DR25" i="2" s="1"/>
  <c r="DQ27" i="2"/>
  <c r="DQ26" i="2" s="1"/>
  <c r="DP27" i="2"/>
  <c r="DO27" i="2"/>
  <c r="DN27" i="2"/>
  <c r="DM27" i="2"/>
  <c r="DL27" i="2"/>
  <c r="DK27" i="2"/>
  <c r="DJ27" i="2"/>
  <c r="DI27" i="2"/>
  <c r="DH27" i="2"/>
  <c r="DG27" i="2"/>
  <c r="I27" i="2"/>
  <c r="FQ26" i="2"/>
  <c r="FP26" i="2"/>
  <c r="DT26" i="2"/>
  <c r="F26" i="2"/>
  <c r="FS23" i="2"/>
  <c r="FO23" i="2"/>
  <c r="FK23" i="2"/>
  <c r="FG23" i="2"/>
  <c r="FC23" i="2"/>
  <c r="EY23" i="2"/>
  <c r="EU23" i="2"/>
  <c r="EQ23" i="2"/>
  <c r="EM23" i="2"/>
  <c r="EL23" i="2"/>
  <c r="EK23" i="2"/>
  <c r="EJ23" i="2"/>
  <c r="EE23" i="2"/>
  <c r="EA23" i="2"/>
  <c r="DW23" i="2"/>
  <c r="DS23" i="2"/>
  <c r="DQ23" i="2"/>
  <c r="DO23" i="2" s="1"/>
  <c r="DN23" i="2"/>
  <c r="DL23" i="2"/>
  <c r="DG23" i="2"/>
  <c r="D23" i="2"/>
  <c r="FS22" i="2"/>
  <c r="FO22" i="2"/>
  <c r="FK22" i="2"/>
  <c r="FG22" i="2"/>
  <c r="FC22" i="2"/>
  <c r="EY22" i="2"/>
  <c r="EU22" i="2"/>
  <c r="EQ22" i="2"/>
  <c r="EM22" i="2"/>
  <c r="EL22" i="2"/>
  <c r="EK22" i="2"/>
  <c r="EJ22" i="2"/>
  <c r="EE22" i="2"/>
  <c r="EA22" i="2"/>
  <c r="DW22" i="2"/>
  <c r="DS22" i="2"/>
  <c r="DO22" i="2"/>
  <c r="DN22" i="2"/>
  <c r="DJ22" i="2" s="1"/>
  <c r="DM22" i="2"/>
  <c r="DL22" i="2"/>
  <c r="I22" i="2"/>
  <c r="FV21" i="2"/>
  <c r="FU21" i="2"/>
  <c r="FT21" i="2"/>
  <c r="FR21" i="2"/>
  <c r="FQ21" i="2"/>
  <c r="FP21" i="2"/>
  <c r="FN21" i="2"/>
  <c r="FM21" i="2"/>
  <c r="FL21" i="2"/>
  <c r="FJ21" i="2"/>
  <c r="FI21" i="2"/>
  <c r="FH21" i="2"/>
  <c r="FF21" i="2"/>
  <c r="FE21" i="2"/>
  <c r="FD21" i="2"/>
  <c r="FB21" i="2"/>
  <c r="FA21" i="2"/>
  <c r="EZ21" i="2"/>
  <c r="EX21" i="2"/>
  <c r="EW21" i="2"/>
  <c r="EV21" i="2"/>
  <c r="ET21" i="2"/>
  <c r="ES21" i="2"/>
  <c r="ER21" i="2"/>
  <c r="EP21" i="2"/>
  <c r="EO21" i="2"/>
  <c r="EN21" i="2"/>
  <c r="EH21" i="2"/>
  <c r="EG21" i="2"/>
  <c r="EF21" i="2"/>
  <c r="ED21" i="2"/>
  <c r="EC21" i="2"/>
  <c r="EB21" i="2"/>
  <c r="DZ21" i="2"/>
  <c r="DY21" i="2"/>
  <c r="DX21" i="2"/>
  <c r="DV21" i="2"/>
  <c r="DU21" i="2"/>
  <c r="DT21" i="2"/>
  <c r="DR21" i="2"/>
  <c r="DQ21" i="2"/>
  <c r="DQ9" i="2" s="1"/>
  <c r="DP21" i="2"/>
  <c r="D21" i="2"/>
  <c r="FS18" i="2"/>
  <c r="FO18" i="2"/>
  <c r="FK18" i="2"/>
  <c r="FG18" i="2"/>
  <c r="FC18" i="2"/>
  <c r="EY18" i="2"/>
  <c r="EU18" i="2"/>
  <c r="EQ18" i="2"/>
  <c r="EM18" i="2"/>
  <c r="EI18" i="2"/>
  <c r="EE18" i="2"/>
  <c r="EA18" i="2"/>
  <c r="DW18" i="2"/>
  <c r="DS18" i="2"/>
  <c r="DO18" i="2"/>
  <c r="DN18" i="2"/>
  <c r="DJ18" i="2" s="1"/>
  <c r="DM18" i="2"/>
  <c r="DI18" i="2" s="1"/>
  <c r="DL18" i="2"/>
  <c r="DH18" i="2" s="1"/>
  <c r="I18" i="2"/>
  <c r="D18" i="2"/>
  <c r="FS17" i="2"/>
  <c r="FO17" i="2"/>
  <c r="FK17" i="2"/>
  <c r="FG17" i="2"/>
  <c r="FC17" i="2"/>
  <c r="EY17" i="2"/>
  <c r="EU17" i="2"/>
  <c r="EQ17" i="2"/>
  <c r="EM17" i="2"/>
  <c r="EL17" i="2"/>
  <c r="EK17" i="2"/>
  <c r="EJ17" i="2"/>
  <c r="EE17" i="2"/>
  <c r="EA17" i="2"/>
  <c r="DW17" i="2"/>
  <c r="DS17" i="2"/>
  <c r="DO17" i="2"/>
  <c r="DN17" i="2"/>
  <c r="DJ17" i="2" s="1"/>
  <c r="DM17" i="2"/>
  <c r="DL17" i="2"/>
  <c r="I17" i="2"/>
  <c r="D17" i="2"/>
  <c r="FS16" i="2"/>
  <c r="FO16" i="2"/>
  <c r="FK16" i="2"/>
  <c r="FG16" i="2"/>
  <c r="FC16" i="2"/>
  <c r="EY16" i="2"/>
  <c r="EU16" i="2"/>
  <c r="EQ16" i="2"/>
  <c r="EM16" i="2"/>
  <c r="EL16" i="2"/>
  <c r="EK16" i="2"/>
  <c r="EJ16" i="2"/>
  <c r="EE16" i="2"/>
  <c r="EA16" i="2"/>
  <c r="DW16" i="2"/>
  <c r="DS16" i="2"/>
  <c r="DO16" i="2"/>
  <c r="DN16" i="2"/>
  <c r="DM16" i="2"/>
  <c r="DL16" i="2"/>
  <c r="I16" i="2"/>
  <c r="D16" i="2"/>
  <c r="FS15" i="2"/>
  <c r="FO15" i="2"/>
  <c r="FK15" i="2"/>
  <c r="FG15" i="2"/>
  <c r="FC15" i="2"/>
  <c r="EY15" i="2"/>
  <c r="EU15" i="2"/>
  <c r="EQ15" i="2"/>
  <c r="EM15" i="2"/>
  <c r="EL15" i="2"/>
  <c r="EK15" i="2"/>
  <c r="EJ15" i="2"/>
  <c r="EE15" i="2"/>
  <c r="EA15" i="2"/>
  <c r="DW15" i="2"/>
  <c r="DS15" i="2"/>
  <c r="DQ15" i="2"/>
  <c r="DO15" i="2" s="1"/>
  <c r="DN15" i="2"/>
  <c r="DJ15" i="2" s="1"/>
  <c r="DL15" i="2"/>
  <c r="I15" i="2"/>
  <c r="D15" i="2"/>
  <c r="FS14" i="2"/>
  <c r="FO14" i="2"/>
  <c r="FK14" i="2"/>
  <c r="FG14" i="2"/>
  <c r="FC14" i="2"/>
  <c r="EY14" i="2"/>
  <c r="EU14" i="2"/>
  <c r="EQ14" i="2"/>
  <c r="EM14" i="2"/>
  <c r="EL14" i="2"/>
  <c r="EK14" i="2"/>
  <c r="EJ14" i="2"/>
  <c r="EE14" i="2"/>
  <c r="EA14" i="2"/>
  <c r="DW14" i="2"/>
  <c r="DS14" i="2"/>
  <c r="DO14" i="2"/>
  <c r="DN14" i="2"/>
  <c r="DJ14" i="2" s="1"/>
  <c r="DM14" i="2"/>
  <c r="DL14" i="2"/>
  <c r="I14" i="2"/>
  <c r="D14" i="2"/>
  <c r="FS13" i="2"/>
  <c r="FO13" i="2"/>
  <c r="FK13" i="2"/>
  <c r="FG13" i="2"/>
  <c r="FC13" i="2"/>
  <c r="EY13" i="2"/>
  <c r="EU13" i="2"/>
  <c r="EQ13" i="2"/>
  <c r="EM13" i="2"/>
  <c r="EL13" i="2"/>
  <c r="EK13" i="2"/>
  <c r="EJ13" i="2"/>
  <c r="EE13" i="2"/>
  <c r="EA13" i="2"/>
  <c r="DW13" i="2"/>
  <c r="DS13" i="2"/>
  <c r="DQ13" i="2"/>
  <c r="DO13" i="2" s="1"/>
  <c r="DN13" i="2"/>
  <c r="DL13" i="2"/>
  <c r="I13" i="2"/>
  <c r="I12" i="2"/>
  <c r="FV11" i="2"/>
  <c r="FU11" i="2"/>
  <c r="FT11" i="2"/>
  <c r="FR11" i="2"/>
  <c r="FQ11" i="2"/>
  <c r="FP11" i="2"/>
  <c r="FN11" i="2"/>
  <c r="FM11" i="2"/>
  <c r="FL11" i="2"/>
  <c r="FJ11" i="2"/>
  <c r="FI11" i="2"/>
  <c r="FH11" i="2"/>
  <c r="FF11" i="2"/>
  <c r="FE11" i="2"/>
  <c r="FD11" i="2"/>
  <c r="FB11" i="2"/>
  <c r="FA11" i="2"/>
  <c r="EZ11" i="2"/>
  <c r="EX11" i="2"/>
  <c r="EW11" i="2"/>
  <c r="EV11" i="2"/>
  <c r="ET11" i="2"/>
  <c r="ES11" i="2"/>
  <c r="ER11" i="2"/>
  <c r="EP11" i="2"/>
  <c r="EO11" i="2"/>
  <c r="EN11" i="2"/>
  <c r="EH11" i="2"/>
  <c r="EG11" i="2"/>
  <c r="EF11" i="2"/>
  <c r="ED11" i="2"/>
  <c r="EC11" i="2"/>
  <c r="EB11" i="2"/>
  <c r="DZ11" i="2"/>
  <c r="DY11" i="2"/>
  <c r="DX11" i="2"/>
  <c r="DV11" i="2"/>
  <c r="DU11" i="2"/>
  <c r="DT11" i="2"/>
  <c r="DR11" i="2"/>
  <c r="DP11" i="2"/>
  <c r="E11" i="2"/>
  <c r="FS10" i="2"/>
  <c r="FO10" i="2"/>
  <c r="FK10" i="2"/>
  <c r="FG10" i="2"/>
  <c r="FC10" i="2"/>
  <c r="EY10" i="2"/>
  <c r="EU10" i="2"/>
  <c r="EQ10" i="2"/>
  <c r="EM10" i="2"/>
  <c r="EL10" i="2"/>
  <c r="EK10" i="2"/>
  <c r="EJ10" i="2"/>
  <c r="EE10" i="2"/>
  <c r="EA10" i="2"/>
  <c r="DW10" i="2"/>
  <c r="DS10" i="2"/>
  <c r="DO10" i="2"/>
  <c r="DN10" i="2"/>
  <c r="DJ10" i="2" s="1"/>
  <c r="DM10" i="2"/>
  <c r="DI10" i="2" s="1"/>
  <c r="DL10" i="2"/>
  <c r="I10" i="2"/>
  <c r="D10" i="2"/>
  <c r="FV9" i="2"/>
  <c r="FU9" i="2"/>
  <c r="FT9" i="2"/>
  <c r="FR9" i="2"/>
  <c r="FQ9" i="2"/>
  <c r="FP9" i="2"/>
  <c r="FN9" i="2"/>
  <c r="FM9" i="2"/>
  <c r="FL9" i="2"/>
  <c r="FJ9" i="2"/>
  <c r="FI9" i="2"/>
  <c r="FH9" i="2"/>
  <c r="FF9" i="2"/>
  <c r="FE9" i="2"/>
  <c r="FD9" i="2"/>
  <c r="FB9" i="2"/>
  <c r="FA9" i="2"/>
  <c r="EZ9" i="2"/>
  <c r="EX9" i="2"/>
  <c r="EW9" i="2"/>
  <c r="EV9" i="2"/>
  <c r="ET9" i="2"/>
  <c r="ES9" i="2"/>
  <c r="ER9" i="2"/>
  <c r="EP9" i="2"/>
  <c r="EO9" i="2"/>
  <c r="EN9" i="2"/>
  <c r="EH9" i="2"/>
  <c r="EG9" i="2"/>
  <c r="EF9" i="2"/>
  <c r="ED9" i="2"/>
  <c r="EC9" i="2"/>
  <c r="EB9" i="2"/>
  <c r="DZ9" i="2"/>
  <c r="DY9" i="2"/>
  <c r="DX9" i="2"/>
  <c r="DV9" i="2"/>
  <c r="DU9" i="2"/>
  <c r="DT9" i="2"/>
  <c r="DR9" i="2"/>
  <c r="DP9" i="2"/>
  <c r="EL8" i="2"/>
  <c r="EK8" i="2"/>
  <c r="EJ8" i="2"/>
  <c r="D8" i="2"/>
  <c r="DQ2" i="2"/>
  <c r="DQ1" i="2"/>
  <c r="DI17" i="2" l="1"/>
  <c r="FQ25" i="2"/>
  <c r="DH50" i="2"/>
  <c r="DK51" i="2"/>
  <c r="DJ56" i="2"/>
  <c r="E26" i="2"/>
  <c r="DZ25" i="2"/>
  <c r="ED25" i="2"/>
  <c r="ET25" i="2"/>
  <c r="EX25" i="2"/>
  <c r="FJ25" i="2"/>
  <c r="FN25" i="2"/>
  <c r="DW48" i="2"/>
  <c r="EQ48" i="2"/>
  <c r="FG48" i="2"/>
  <c r="DH56" i="2"/>
  <c r="DV25" i="2"/>
  <c r="EP25" i="2"/>
  <c r="FF25" i="2"/>
  <c r="DO9" i="2"/>
  <c r="EM9" i="2"/>
  <c r="FC9" i="2"/>
  <c r="EI30" i="2"/>
  <c r="FV25" i="2"/>
  <c r="DK10" i="2"/>
  <c r="EL9" i="2"/>
  <c r="EY9" i="2"/>
  <c r="FO9" i="2"/>
  <c r="DO21" i="2"/>
  <c r="EE21" i="2"/>
  <c r="EY21" i="2"/>
  <c r="FO21" i="2"/>
  <c r="DM23" i="2"/>
  <c r="DM9" i="2" s="1"/>
  <c r="EI50" i="2"/>
  <c r="EJ9" i="2"/>
  <c r="DM21" i="2"/>
  <c r="EK21" i="2"/>
  <c r="DK29" i="2"/>
  <c r="DK52" i="2"/>
  <c r="DL9" i="2"/>
  <c r="DT25" i="2"/>
  <c r="DY25" i="2"/>
  <c r="EC25" i="2"/>
  <c r="ES25" i="2"/>
  <c r="EW25" i="2"/>
  <c r="FI25" i="2"/>
  <c r="FM25" i="2"/>
  <c r="EQ9" i="2"/>
  <c r="DK14" i="2"/>
  <c r="FS9" i="2"/>
  <c r="DH13" i="2"/>
  <c r="DS9" i="2"/>
  <c r="FG9" i="2"/>
  <c r="DX25" i="2"/>
  <c r="EH25" i="2"/>
  <c r="EE48" i="2"/>
  <c r="EZ25" i="2"/>
  <c r="EJ48" i="2"/>
  <c r="DI50" i="2"/>
  <c r="DK55" i="2"/>
  <c r="FR25" i="2"/>
  <c r="DS11" i="2"/>
  <c r="DW9" i="2"/>
  <c r="DS21" i="2"/>
  <c r="EN25" i="2"/>
  <c r="FD25" i="2"/>
  <c r="FT25" i="2"/>
  <c r="EI44" i="2"/>
  <c r="EI45" i="2"/>
  <c r="EA48" i="2"/>
  <c r="EK48" i="2"/>
  <c r="DK53" i="2"/>
  <c r="EQ11" i="2"/>
  <c r="EM11" i="2"/>
  <c r="FS11" i="2"/>
  <c r="EK9" i="2"/>
  <c r="FK9" i="2"/>
  <c r="DK47" i="2"/>
  <c r="EK11" i="2"/>
  <c r="EU11" i="2"/>
  <c r="FK11" i="2"/>
  <c r="EJ11" i="2"/>
  <c r="EE9" i="2"/>
  <c r="EA21" i="2"/>
  <c r="EU21" i="2"/>
  <c r="FK21" i="2"/>
  <c r="EF25" i="2"/>
  <c r="DN26" i="2"/>
  <c r="DI29" i="2"/>
  <c r="DL48" i="2"/>
  <c r="DI56" i="2"/>
  <c r="FG11" i="2"/>
  <c r="FC11" i="2"/>
  <c r="EU9" i="2"/>
  <c r="DI22" i="2"/>
  <c r="DK28" i="2"/>
  <c r="EA11" i="2"/>
  <c r="EY11" i="2"/>
  <c r="FO11" i="2"/>
  <c r="DM15" i="2"/>
  <c r="DK15" i="2" s="1"/>
  <c r="DW21" i="2"/>
  <c r="DK22" i="2"/>
  <c r="EB25" i="2"/>
  <c r="FA25" i="2"/>
  <c r="DM26" i="2"/>
  <c r="DU25" i="2"/>
  <c r="EG25" i="2"/>
  <c r="EK26" i="2"/>
  <c r="EO25" i="2"/>
  <c r="FE25" i="2"/>
  <c r="FU25" i="2"/>
  <c r="DI28" i="2"/>
  <c r="DM43" i="2"/>
  <c r="DI43" i="2" s="1"/>
  <c r="DK46" i="2"/>
  <c r="DS48" i="2"/>
  <c r="I51" i="2"/>
  <c r="DI14" i="2"/>
  <c r="DO11" i="2"/>
  <c r="DW11" i="2"/>
  <c r="EA9" i="2"/>
  <c r="I21" i="2"/>
  <c r="DJ21" i="2"/>
  <c r="EL21" i="2"/>
  <c r="I23" i="2"/>
  <c r="DJ28" i="2"/>
  <c r="D13" i="2"/>
  <c r="D11" i="2" s="1"/>
  <c r="D9" i="2" s="1"/>
  <c r="EI14" i="2"/>
  <c r="EM21" i="2"/>
  <c r="FC21" i="2"/>
  <c r="FS21" i="2"/>
  <c r="D45" i="2"/>
  <c r="DJ45" i="2"/>
  <c r="EY48" i="2"/>
  <c r="FO48" i="2"/>
  <c r="DI51" i="2"/>
  <c r="DI52" i="2"/>
  <c r="DI53" i="2"/>
  <c r="F11" i="2"/>
  <c r="F9" i="2" s="1"/>
  <c r="DN9" i="2"/>
  <c r="DN21" i="2"/>
  <c r="DN48" i="2"/>
  <c r="DI55" i="2"/>
  <c r="EE11" i="2"/>
  <c r="DI16" i="2"/>
  <c r="DL21" i="2"/>
  <c r="EQ21" i="2"/>
  <c r="FG21" i="2"/>
  <c r="DS26" i="2"/>
  <c r="DW26" i="2"/>
  <c r="DW25" i="2" s="1"/>
  <c r="EA26" i="2"/>
  <c r="EM26" i="2"/>
  <c r="EQ26" i="2"/>
  <c r="EU26" i="2"/>
  <c r="FC26" i="2"/>
  <c r="FG26" i="2"/>
  <c r="FG25" i="2" s="1"/>
  <c r="FK26" i="2"/>
  <c r="FS26" i="2"/>
  <c r="D30" i="2"/>
  <c r="DK44" i="2"/>
  <c r="EM48" i="2"/>
  <c r="FC48" i="2"/>
  <c r="FS48" i="2"/>
  <c r="EI51" i="2"/>
  <c r="DO30" i="2"/>
  <c r="DO26" i="2" s="1"/>
  <c r="DL30" i="2"/>
  <c r="DH43" i="2"/>
  <c r="EI43" i="2"/>
  <c r="EI47" i="2"/>
  <c r="DH47" i="2"/>
  <c r="DJ13" i="2"/>
  <c r="DJ11" i="2" s="1"/>
  <c r="EL11" i="2"/>
  <c r="DJ16" i="2"/>
  <c r="DJ9" i="2" s="1"/>
  <c r="EJ21" i="2"/>
  <c r="EI21" i="2" s="1"/>
  <c r="EI46" i="2"/>
  <c r="DH46" i="2"/>
  <c r="DL11" i="2"/>
  <c r="DM13" i="2"/>
  <c r="DK13" i="2" s="1"/>
  <c r="DQ11" i="2"/>
  <c r="DN11" i="2"/>
  <c r="EI15" i="2"/>
  <c r="DH15" i="2"/>
  <c r="DK16" i="2"/>
  <c r="EI16" i="2"/>
  <c r="DH16" i="2"/>
  <c r="DK17" i="2"/>
  <c r="EI17" i="2"/>
  <c r="DH17" i="2"/>
  <c r="DG17" i="2" s="1"/>
  <c r="EI23" i="2"/>
  <c r="FP25" i="2"/>
  <c r="ER25" i="2"/>
  <c r="FH25" i="2"/>
  <c r="EI10" i="2"/>
  <c r="DH10" i="2"/>
  <c r="DG10" i="2" s="1"/>
  <c r="DG18" i="2"/>
  <c r="DJ30" i="2"/>
  <c r="EL26" i="2"/>
  <c r="DK45" i="2"/>
  <c r="DH45" i="2"/>
  <c r="EU48" i="2"/>
  <c r="EV25" i="2"/>
  <c r="FK48" i="2"/>
  <c r="FL25" i="2"/>
  <c r="DM48" i="2"/>
  <c r="DI49" i="2"/>
  <c r="E9" i="2"/>
  <c r="EI13" i="2"/>
  <c r="DK18" i="2"/>
  <c r="DP26" i="2"/>
  <c r="DP25" i="2" s="1"/>
  <c r="D46" i="2"/>
  <c r="F43" i="2"/>
  <c r="I43" i="2" s="1"/>
  <c r="I46" i="2"/>
  <c r="I50" i="2"/>
  <c r="F48" i="2"/>
  <c r="I48" i="2" s="1"/>
  <c r="D50" i="2"/>
  <c r="D48" i="2" s="1"/>
  <c r="EE26" i="2"/>
  <c r="EI28" i="2"/>
  <c r="DH28" i="2"/>
  <c r="EI29" i="2"/>
  <c r="DH29" i="2"/>
  <c r="DH14" i="2"/>
  <c r="EI22" i="2"/>
  <c r="DH22" i="2"/>
  <c r="DH44" i="2"/>
  <c r="DG44" i="2" s="1"/>
  <c r="DO45" i="2"/>
  <c r="DI46" i="2"/>
  <c r="DI47" i="2"/>
  <c r="DJ49" i="2"/>
  <c r="DQ48" i="2"/>
  <c r="DO48" i="2" s="1"/>
  <c r="DO50" i="2"/>
  <c r="DJ50" i="2"/>
  <c r="EL48" i="2"/>
  <c r="EI52" i="2"/>
  <c r="EY26" i="2"/>
  <c r="FO26" i="2"/>
  <c r="FO25" i="2" s="1"/>
  <c r="FO56" i="2" s="1"/>
  <c r="EJ26" i="2"/>
  <c r="DI45" i="2"/>
  <c r="DK49" i="2"/>
  <c r="EI49" i="2"/>
  <c r="DH49" i="2"/>
  <c r="DK50" i="2"/>
  <c r="EI53" i="2"/>
  <c r="DK54" i="2"/>
  <c r="EI54" i="2"/>
  <c r="DH54" i="2"/>
  <c r="DG54" i="2" s="1"/>
  <c r="EI55" i="2"/>
  <c r="DH51" i="2"/>
  <c r="DH52" i="2"/>
  <c r="DH53" i="2"/>
  <c r="DH55" i="2"/>
  <c r="DG51" i="2" l="1"/>
  <c r="EK25" i="2"/>
  <c r="DG50" i="2"/>
  <c r="DI9" i="2"/>
  <c r="EE25" i="2"/>
  <c r="EE56" i="2" s="1"/>
  <c r="DK21" i="2"/>
  <c r="DK23" i="2"/>
  <c r="DK9" i="2" s="1"/>
  <c r="FS25" i="2"/>
  <c r="FS56" i="2" s="1"/>
  <c r="EI48" i="2"/>
  <c r="I26" i="2"/>
  <c r="EQ25" i="2"/>
  <c r="EQ56" i="2" s="1"/>
  <c r="DS25" i="2"/>
  <c r="DS56" i="2" s="1"/>
  <c r="DG52" i="2"/>
  <c r="FG56" i="2"/>
  <c r="D43" i="2"/>
  <c r="EJ25" i="2"/>
  <c r="DI48" i="2"/>
  <c r="EA25" i="2"/>
  <c r="EA56" i="2" s="1"/>
  <c r="DG43" i="2"/>
  <c r="DN25" i="2"/>
  <c r="FK25" i="2"/>
  <c r="FK56" i="2" s="1"/>
  <c r="DW56" i="2"/>
  <c r="DI26" i="2"/>
  <c r="DG29" i="2"/>
  <c r="DJ26" i="2"/>
  <c r="DI15" i="2"/>
  <c r="DG15" i="2" s="1"/>
  <c r="EI26" i="2"/>
  <c r="EI25" i="2" s="1"/>
  <c r="EM25" i="2"/>
  <c r="EM56" i="2" s="1"/>
  <c r="DK11" i="2"/>
  <c r="DI21" i="2"/>
  <c r="DK43" i="2"/>
  <c r="EY25" i="2"/>
  <c r="EY56" i="2" s="1"/>
  <c r="EI9" i="2"/>
  <c r="DQ25" i="2"/>
  <c r="EU25" i="2"/>
  <c r="EU56" i="2" s="1"/>
  <c r="I9" i="2"/>
  <c r="FC25" i="2"/>
  <c r="FC56" i="2" s="1"/>
  <c r="DG55" i="2"/>
  <c r="DG53" i="2"/>
  <c r="EI11" i="2"/>
  <c r="I11" i="2"/>
  <c r="EL25" i="2"/>
  <c r="DO25" i="2"/>
  <c r="DO56" i="2" s="1"/>
  <c r="DG49" i="2"/>
  <c r="DH48" i="2"/>
  <c r="DG22" i="2"/>
  <c r="DH21" i="2"/>
  <c r="DG28" i="2"/>
  <c r="DG45" i="2"/>
  <c r="D56" i="2"/>
  <c r="DI13" i="2"/>
  <c r="DM11" i="2"/>
  <c r="DG46" i="2"/>
  <c r="DG47" i="2"/>
  <c r="DK30" i="2"/>
  <c r="DK26" i="2" s="1"/>
  <c r="DH30" i="2"/>
  <c r="DG30" i="2" s="1"/>
  <c r="DL26" i="2"/>
  <c r="DL25" i="2" s="1"/>
  <c r="DK48" i="2"/>
  <c r="DM25" i="2"/>
  <c r="DJ48" i="2"/>
  <c r="DG14" i="2"/>
  <c r="DH11" i="2"/>
  <c r="DG16" i="2"/>
  <c r="DG9" i="2" s="1"/>
  <c r="DH9" i="2"/>
  <c r="DG48" i="2" l="1"/>
  <c r="EI56" i="2"/>
  <c r="DI25" i="2"/>
  <c r="DJ25" i="2"/>
  <c r="DH26" i="2"/>
  <c r="DH25" i="2" s="1"/>
  <c r="DG26" i="2"/>
  <c r="I25" i="2"/>
  <c r="DK25" i="2"/>
  <c r="DK56" i="2" s="1"/>
  <c r="DI11" i="2"/>
  <c r="DG13" i="2"/>
  <c r="DG11" i="2" s="1"/>
  <c r="DG21" i="2"/>
  <c r="I56" i="2" l="1"/>
  <c r="DG25" i="2"/>
  <c r="DG56" i="2" s="1"/>
</calcChain>
</file>

<file path=xl/sharedStrings.xml><?xml version="1.0" encoding="utf-8"?>
<sst xmlns="http://schemas.openxmlformats.org/spreadsheetml/2006/main" count="220" uniqueCount="118">
  <si>
    <t>Наименование показателя</t>
  </si>
  <si>
    <t>Объем финансового обеспечения, руб.                                                                                                                (с точностью до двух знаков после запятой - 0,00)</t>
  </si>
  <si>
    <t>ИТОГО ВО+СПО</t>
  </si>
  <si>
    <t>Всего ВО</t>
  </si>
  <si>
    <t>Самара (головн.)</t>
  </si>
  <si>
    <t>ОрИПС</t>
  </si>
  <si>
    <t>УфИПС</t>
  </si>
  <si>
    <t>Орск</t>
  </si>
  <si>
    <t>Рузаевка</t>
  </si>
  <si>
    <t>Всего СПО</t>
  </si>
  <si>
    <t>СамКЖТ</t>
  </si>
  <si>
    <t>Саратов</t>
  </si>
  <si>
    <t>Пенза</t>
  </si>
  <si>
    <t>Ртищево</t>
  </si>
  <si>
    <t>АТЖТ</t>
  </si>
  <si>
    <t>ИТЖТ</t>
  </si>
  <si>
    <t>КТЖТ</t>
  </si>
  <si>
    <t>в том числе:</t>
  </si>
  <si>
    <t>субсидия на финансовое обеспечение выполнения государственного задания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</si>
  <si>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</si>
  <si>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</si>
  <si>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Субсид.</t>
  </si>
  <si>
    <t>Внебюдж.</t>
  </si>
  <si>
    <t>из них     Гранты</t>
  </si>
  <si>
    <t>Остаток средств на начало года</t>
  </si>
  <si>
    <t>001</t>
  </si>
  <si>
    <t>X</t>
  </si>
  <si>
    <t>Поступления от доходов, всего:</t>
  </si>
  <si>
    <t>004</t>
  </si>
  <si>
    <r>
      <t xml:space="preserve">          из них: от использования имущества, </t>
    </r>
    <r>
      <rPr>
        <sz val="11"/>
        <color theme="0"/>
        <rFont val="Calibri"/>
        <family val="2"/>
        <charset val="204"/>
        <scheme val="minor"/>
      </rPr>
      <t>……...</t>
    </r>
    <r>
      <rPr>
        <sz val="11"/>
        <color theme="1"/>
        <rFont val="Calibri"/>
        <family val="2"/>
        <charset val="204"/>
        <scheme val="minor"/>
      </rPr>
      <t xml:space="preserve">находящегося в государственной </t>
    </r>
    <r>
      <rPr>
        <sz val="11"/>
        <color theme="0"/>
        <rFont val="Calibri"/>
        <family val="2"/>
        <charset val="204"/>
        <scheme val="minor"/>
      </rPr>
      <t>…….</t>
    </r>
    <r>
      <rPr>
        <sz val="11"/>
        <color theme="1"/>
        <rFont val="Calibri"/>
        <family val="2"/>
        <charset val="204"/>
        <scheme val="minor"/>
      </rPr>
      <t>собственности и переданного в аренду</t>
    </r>
  </si>
  <si>
    <t>006</t>
  </si>
  <si>
    <t>009</t>
  </si>
  <si>
    <r>
      <t xml:space="preserve">         из них от оказания услуг (выполнения работ) на </t>
    </r>
    <r>
      <rPr>
        <b/>
        <sz val="11"/>
        <color theme="0"/>
        <rFont val="Calibri"/>
        <family val="2"/>
        <charset val="204"/>
        <scheme val="minor"/>
      </rPr>
      <t>…….</t>
    </r>
    <r>
      <rPr>
        <b/>
        <sz val="11"/>
        <color theme="1"/>
        <rFont val="Calibri"/>
        <family val="2"/>
        <charset val="204"/>
        <scheme val="minor"/>
      </rPr>
      <t>платной основе</t>
    </r>
  </si>
  <si>
    <t xml:space="preserve">                   от образовательной деятельности</t>
  </si>
  <si>
    <t>010</t>
  </si>
  <si>
    <r>
      <t xml:space="preserve">                 от научной (научно-исследовательской) </t>
    </r>
    <r>
      <rPr>
        <sz val="11"/>
        <color theme="0"/>
        <rFont val="Calibri"/>
        <family val="2"/>
        <charset val="204"/>
        <scheme val="minor"/>
      </rPr>
      <t>…......….</t>
    </r>
    <r>
      <rPr>
        <sz val="11"/>
        <color theme="1"/>
        <rFont val="Calibri"/>
        <family val="2"/>
        <charset val="204"/>
        <scheme val="minor"/>
      </rPr>
      <t>деятельности</t>
    </r>
  </si>
  <si>
    <t>011</t>
  </si>
  <si>
    <t xml:space="preserve">                от прочих видов деятельности</t>
  </si>
  <si>
    <t>012</t>
  </si>
  <si>
    <t>доходы от штрафов, пеней, иных сумм принудительного изъятия</t>
  </si>
  <si>
    <t>013</t>
  </si>
  <si>
    <t>иные субсидии, предоставленные из бюджета</t>
  </si>
  <si>
    <t>014</t>
  </si>
  <si>
    <t>прочие доходы</t>
  </si>
  <si>
    <t>доходы от операций с активами</t>
  </si>
  <si>
    <t>015</t>
  </si>
  <si>
    <t xml:space="preserve">   из них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уменьшения стоимости основных средств</t>
  </si>
  <si>
    <t>016</t>
  </si>
  <si>
    <t>прочие поступления</t>
  </si>
  <si>
    <t>021</t>
  </si>
  <si>
    <t>Выплаты по расходам, всего:</t>
  </si>
  <si>
    <t>022</t>
  </si>
  <si>
    <t>в том числе :   выплаты персоналу всего:</t>
  </si>
  <si>
    <t>023</t>
  </si>
  <si>
    <t xml:space="preserve">           из них:  фонд оплаты труда </t>
  </si>
  <si>
    <t>024</t>
  </si>
  <si>
    <t>иные выплаты персоналу учреждения, за исключением фонда оплаты труда</t>
  </si>
  <si>
    <t>031   (112)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</si>
  <si>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</si>
  <si>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032    (113)</t>
  </si>
  <si>
    <t>взносы по обязательному социальному страхованию на выплаты по оплате труда работников и иные выплаты работникам учреждения</t>
  </si>
  <si>
    <t>033   (119)</t>
  </si>
  <si>
    <t>социальные и иные выплаты населению</t>
  </si>
  <si>
    <t>034</t>
  </si>
  <si>
    <r>
      <t xml:space="preserve">                        из них  пособия, компенсации и иные </t>
    </r>
    <r>
      <rPr>
        <sz val="11"/>
        <color theme="0"/>
        <rFont val="Calibri"/>
        <family val="2"/>
        <charset val="204"/>
        <scheme val="minor"/>
      </rPr>
      <t>………..…...</t>
    </r>
    <r>
      <rPr>
        <sz val="11"/>
        <color theme="1"/>
        <rFont val="Calibri"/>
        <family val="2"/>
        <charset val="204"/>
        <scheme val="minor"/>
      </rPr>
      <t xml:space="preserve">социальные выплаты гражданам, кроме </t>
    </r>
    <r>
      <rPr>
        <sz val="11"/>
        <color theme="0"/>
        <rFont val="Calibri"/>
        <family val="2"/>
        <charset val="204"/>
        <scheme val="minor"/>
      </rPr>
      <t>……………….</t>
    </r>
    <r>
      <rPr>
        <sz val="11"/>
        <color theme="1"/>
        <rFont val="Calibri"/>
        <family val="2"/>
        <charset val="204"/>
        <scheme val="minor"/>
      </rPr>
      <t>публичных нормативных обязательств</t>
    </r>
  </si>
  <si>
    <t>036</t>
  </si>
  <si>
    <t xml:space="preserve">           стипендии</t>
  </si>
  <si>
    <t>037</t>
  </si>
  <si>
    <t xml:space="preserve">           премии и гранты</t>
  </si>
  <si>
    <t>038</t>
  </si>
  <si>
    <t xml:space="preserve">          иные выплаты населению</t>
  </si>
  <si>
    <t>039</t>
  </si>
  <si>
    <t>уплата налогов, сборов и иных платежей, всего</t>
  </si>
  <si>
    <t>042</t>
  </si>
  <si>
    <t>из них налог на имущество и земельный налог</t>
  </si>
  <si>
    <t>043</t>
  </si>
  <si>
    <t xml:space="preserve">            уплата прочих налогов и сборов</t>
  </si>
  <si>
    <t>044</t>
  </si>
  <si>
    <t xml:space="preserve">            уплата иных платежей</t>
  </si>
  <si>
    <t>045</t>
  </si>
  <si>
    <t>платежи, взносы, безвозмездные перечисления организациям</t>
  </si>
  <si>
    <t>046</t>
  </si>
  <si>
    <t>капитальные вложения в объекты государственной собственности</t>
  </si>
  <si>
    <t>047</t>
  </si>
  <si>
    <t>поступления финансовых активов</t>
  </si>
  <si>
    <t>049</t>
  </si>
  <si>
    <t>выбытие финансовых активов</t>
  </si>
  <si>
    <t>050</t>
  </si>
  <si>
    <t>Остаток средств на конец  года</t>
  </si>
  <si>
    <t>051</t>
  </si>
  <si>
    <t xml:space="preserve"> 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бюджета,бюджетов субъектов РФ,местных бюджетов,по договорам об образовании за счет средств физических и юридических лиц </t>
  </si>
  <si>
    <t>КВР</t>
  </si>
  <si>
    <r>
      <t xml:space="preserve">          от использования имущества, </t>
    </r>
    <r>
      <rPr>
        <sz val="11"/>
        <color theme="0"/>
        <rFont val="Calibri"/>
        <family val="2"/>
        <charset val="204"/>
        <scheme val="minor"/>
      </rPr>
      <t>……...</t>
    </r>
    <r>
      <rPr>
        <sz val="11"/>
        <color theme="1"/>
        <rFont val="Calibri"/>
        <family val="2"/>
        <charset val="204"/>
        <scheme val="minor"/>
      </rPr>
      <t xml:space="preserve">находящегося в государственной </t>
    </r>
    <r>
      <rPr>
        <sz val="11"/>
        <color theme="0"/>
        <rFont val="Calibri"/>
        <family val="2"/>
        <charset val="204"/>
        <scheme val="minor"/>
      </rPr>
      <t>…….</t>
    </r>
    <r>
      <rPr>
        <sz val="11"/>
        <color theme="1"/>
        <rFont val="Calibri"/>
        <family val="2"/>
        <charset val="204"/>
        <scheme val="minor"/>
      </rPr>
      <t>собственности и переданного в аренду</t>
    </r>
  </si>
  <si>
    <r>
      <t xml:space="preserve">         от оказания услуг (выполнения работ) на </t>
    </r>
    <r>
      <rPr>
        <sz val="11"/>
        <color theme="0"/>
        <rFont val="Calibri"/>
        <family val="2"/>
        <charset val="204"/>
        <scheme val="minor"/>
      </rPr>
      <t>…….</t>
    </r>
    <r>
      <rPr>
        <sz val="11"/>
        <color theme="1"/>
        <rFont val="Calibri"/>
        <family val="2"/>
        <charset val="204"/>
        <scheme val="minor"/>
      </rPr>
      <t>платной основе</t>
    </r>
  </si>
  <si>
    <t>212, 222, 226</t>
  </si>
  <si>
    <r>
      <t xml:space="preserve">                        пособия, компенсации и иные </t>
    </r>
    <r>
      <rPr>
        <sz val="11"/>
        <color theme="0"/>
        <rFont val="Calibri"/>
        <family val="2"/>
        <charset val="204"/>
        <scheme val="minor"/>
      </rPr>
      <t>………..…...</t>
    </r>
    <r>
      <rPr>
        <sz val="11"/>
        <color theme="1"/>
        <rFont val="Calibri"/>
        <family val="2"/>
        <charset val="204"/>
        <scheme val="minor"/>
      </rPr>
      <t xml:space="preserve">социальные выплаты гражданам, кроме </t>
    </r>
    <r>
      <rPr>
        <sz val="11"/>
        <color theme="0"/>
        <rFont val="Calibri"/>
        <family val="2"/>
        <charset val="204"/>
        <scheme val="minor"/>
      </rPr>
      <t>……………….</t>
    </r>
    <r>
      <rPr>
        <sz val="11"/>
        <color theme="1"/>
        <rFont val="Calibri"/>
        <family val="2"/>
        <charset val="204"/>
        <scheme val="minor"/>
      </rPr>
      <t>публичных нормативных обязательств</t>
    </r>
  </si>
  <si>
    <t xml:space="preserve">                  стипендии</t>
  </si>
  <si>
    <t xml:space="preserve">                  иные выплаты населению</t>
  </si>
  <si>
    <t xml:space="preserve">                  премии и гранты</t>
  </si>
  <si>
    <t>контроль</t>
  </si>
  <si>
    <t>КОСГУ</t>
  </si>
  <si>
    <t>на 2016 год</t>
  </si>
  <si>
    <t xml:space="preserve">     из них на стипендиальное обеспечение</t>
  </si>
  <si>
    <t xml:space="preserve">                    на капитальный ремонт</t>
  </si>
  <si>
    <t xml:space="preserve"> из них    от уменьш.стоим.материальных запасов</t>
  </si>
  <si>
    <t>Филиал СамГУПС в г.Ижевск</t>
  </si>
  <si>
    <t>Оплата работ, услуг всего:</t>
  </si>
  <si>
    <t>из них</t>
  </si>
  <si>
    <t>Усулги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</si>
  <si>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</si>
  <si>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</si>
  <si>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</si>
  <si>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</si>
  <si>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</si>
  <si>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Поступление нефинансовых активов, всего</t>
  </si>
  <si>
    <t>Увеличение стоимости основных средств</t>
  </si>
  <si>
    <t>Увеличение стоимости материальных запасов</t>
  </si>
  <si>
    <t>Прочие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</si>
</sst>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7" fillId="0" borderId="0" xfId="0" applyFont="1" applyAlignment="1">
      <alignment horizontal="left" vertical="center"/>
    </xf>
    <xf numFmtId="3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3" xfId="0" applyFont="1" applyFill="1" applyBorder="1"/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2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2" borderId="11" xfId="0" applyFill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2" borderId="14" xfId="0" applyFill="1" applyBorder="1"/>
    <xf numFmtId="0" fontId="0" fillId="0" borderId="16" xfId="0" applyBorder="1"/>
    <xf numFmtId="0" fontId="0" fillId="0" borderId="15" xfId="0" applyBorder="1"/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3" fontId="0" fillId="2" borderId="17" xfId="0" applyNumberFormat="1" applyFill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3" fontId="0" fillId="2" borderId="1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2" fillId="0" borderId="20" xfId="0" applyFont="1" applyBorder="1" applyAlignment="1">
      <alignment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3" fontId="0" fillId="2" borderId="20" xfId="0" applyNumberFormat="1" applyFill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7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3" fontId="4" fillId="2" borderId="26" xfId="0" applyNumberFormat="1" applyFont="1" applyFill="1" applyBorder="1" applyAlignment="1">
      <alignment horizontal="center"/>
    </xf>
    <xf numFmtId="3" fontId="4" fillId="2" borderId="27" xfId="0" applyNumberFormat="1" applyFont="1" applyFill="1" applyBorder="1" applyAlignment="1">
      <alignment horizontal="center"/>
    </xf>
    <xf numFmtId="3" fontId="4" fillId="2" borderId="28" xfId="0" applyNumberFormat="1" applyFont="1" applyFill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3" fontId="4" fillId="2" borderId="1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3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49" fontId="2" fillId="0" borderId="12" xfId="0" applyNumberFormat="1" applyFont="1" applyBorder="1" applyAlignment="1">
      <alignment horizontal="center" wrapText="1"/>
    </xf>
    <xf numFmtId="3" fontId="4" fillId="2" borderId="30" xfId="0" applyNumberFormat="1" applyFont="1" applyFill="1" applyBorder="1" applyAlignment="1">
      <alignment horizontal="center"/>
    </xf>
    <xf numFmtId="0" fontId="2" fillId="0" borderId="19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3" fontId="0" fillId="0" borderId="32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wrapText="1"/>
    </xf>
    <xf numFmtId="4" fontId="2" fillId="0" borderId="34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 wrapText="1"/>
    </xf>
    <xf numFmtId="3" fontId="4" fillId="2" borderId="35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3" fontId="4" fillId="0" borderId="36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4" fontId="2" fillId="0" borderId="3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4"/>
    </xf>
    <xf numFmtId="0" fontId="2" fillId="0" borderId="11" xfId="0" applyFont="1" applyBorder="1" applyAlignment="1">
      <alignment horizontal="left" vertical="center" wrapText="1" indent="4"/>
    </xf>
    <xf numFmtId="16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3" fontId="4" fillId="2" borderId="37" xfId="0" applyNumberFormat="1" applyFont="1" applyFill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0" fontId="4" fillId="0" borderId="14" xfId="0" applyFont="1" applyBorder="1" applyAlignment="1">
      <alignment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3" fontId="4" fillId="2" borderId="38" xfId="0" applyNumberFormat="1" applyFont="1" applyFill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0" fontId="4" fillId="0" borderId="39" xfId="0" applyFont="1" applyBorder="1" applyAlignment="1">
      <alignment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2" borderId="39" xfId="0" applyNumberFormat="1" applyFont="1" applyFill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/>
    <xf numFmtId="3" fontId="4" fillId="0" borderId="3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62"/>
  <sheetViews>
    <sheetView tabSelected="1" workbookViewId="0">
      <selection activeCell="E25" sqref="E25:F25"/>
    </sheetView>
  </sheetViews>
  <sheetFormatPr defaultRowHeight="15" x14ac:dyDescent="0.25"/>
  <cols>
    <col min="1" max="1" width="46.7109375" customWidth="1"/>
    <col min="2" max="2" width="5.7109375" customWidth="1"/>
    <col min="3" max="3" width="6" customWidth="1"/>
    <col min="4" max="4" width="15.42578125" customWidth="1"/>
    <col min="5" max="5" width="13.140625" customWidth="1"/>
    <col min="6" max="6" width="18.42578125" customWidth="1"/>
    <col min="7" max="8" width="7.28515625" customWidth="1"/>
    <col min="9" max="9" width="18.7109375" customWidth="1"/>
    <col min="10" max="10" width="16.140625" customWidth="1"/>
    <col min="11" max="11" width="16.85546875" customWidth="1"/>
    <col min="12" max="108" width="7.28515625" customWidth="1"/>
    <col min="109" max="109" width="49.42578125" customWidth="1"/>
    <col min="110" max="110" width="5.7109375" customWidth="1"/>
    <col min="111" max="113" width="10.7109375" customWidth="1"/>
    <col min="114" max="114" width="9.28515625" customWidth="1"/>
    <col min="115" max="117" width="11.7109375" customWidth="1"/>
    <col min="118" max="118" width="9.7109375" customWidth="1"/>
    <col min="119" max="121" width="11.7109375" customWidth="1"/>
    <col min="122" max="122" width="9.85546875" bestFit="1" customWidth="1"/>
    <col min="123" max="125" width="11.7109375" customWidth="1"/>
    <col min="126" max="130" width="9.28515625" bestFit="1" customWidth="1"/>
    <col min="131" max="131" width="10.28515625" customWidth="1"/>
    <col min="132" max="132" width="11" customWidth="1"/>
    <col min="133" max="139" width="9.28515625" bestFit="1" customWidth="1"/>
    <col min="140" max="142" width="10.42578125" bestFit="1" customWidth="1"/>
    <col min="143" max="178" width="9.28515625" bestFit="1" customWidth="1"/>
  </cols>
  <sheetData>
    <row r="1" spans="1:178" ht="70.5" customHeight="1" x14ac:dyDescent="0.25">
      <c r="A1" s="128" t="s">
        <v>90</v>
      </c>
      <c r="B1" s="128"/>
      <c r="C1" s="128"/>
      <c r="D1" s="128"/>
      <c r="E1" s="128"/>
      <c r="F1" s="128"/>
      <c r="DQ1">
        <f>43503.5+28127.2+500-3100</f>
        <v>69030.7</v>
      </c>
    </row>
    <row r="2" spans="1:178" ht="15.95" customHeight="1" x14ac:dyDescent="0.25">
      <c r="B2" s="121" t="s">
        <v>101</v>
      </c>
      <c r="E2" s="122" t="s">
        <v>105</v>
      </c>
      <c r="DQ2" s="2">
        <f>28127200-3100000</f>
        <v>25027200</v>
      </c>
      <c r="DR2" s="2"/>
    </row>
    <row r="3" spans="1:178" ht="5.25" customHeight="1" thickBot="1" x14ac:dyDescent="0.3">
      <c r="D3" s="1"/>
    </row>
    <row r="4" spans="1:178" ht="42.75" customHeight="1" thickBot="1" x14ac:dyDescent="0.3">
      <c r="A4" s="129" t="s">
        <v>0</v>
      </c>
      <c r="B4" s="130" t="s">
        <v>91</v>
      </c>
      <c r="C4" s="131" t="s">
        <v>100</v>
      </c>
      <c r="D4" s="132" t="s">
        <v>1</v>
      </c>
      <c r="E4" s="133"/>
      <c r="F4" s="13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G4" s="4"/>
      <c r="DH4" s="5" t="s">
        <v>2</v>
      </c>
      <c r="DI4" s="5"/>
      <c r="DJ4" s="6"/>
      <c r="DK4" s="7"/>
      <c r="DL4" s="8" t="s">
        <v>3</v>
      </c>
      <c r="DM4" s="8"/>
      <c r="DN4" s="9"/>
      <c r="DO4" s="4"/>
      <c r="DP4" s="5" t="s">
        <v>4</v>
      </c>
      <c r="DQ4" s="5"/>
      <c r="DR4" s="6"/>
      <c r="DS4" s="4"/>
      <c r="DT4" s="5" t="s">
        <v>5</v>
      </c>
      <c r="DU4" s="5"/>
      <c r="DV4" s="6"/>
      <c r="DW4" s="4"/>
      <c r="DX4" s="5" t="s">
        <v>6</v>
      </c>
      <c r="DY4" s="5"/>
      <c r="DZ4" s="6"/>
      <c r="EA4" s="4"/>
      <c r="EB4" s="5" t="s">
        <v>7</v>
      </c>
      <c r="EC4" s="5"/>
      <c r="ED4" s="6"/>
      <c r="EE4" s="4"/>
      <c r="EF4" s="5" t="s">
        <v>8</v>
      </c>
      <c r="EG4" s="5"/>
      <c r="EH4" s="6"/>
      <c r="EI4" s="7"/>
      <c r="EJ4" s="10" t="s">
        <v>9</v>
      </c>
      <c r="EK4" s="8"/>
      <c r="EL4" s="9"/>
      <c r="EM4" s="4"/>
      <c r="EN4" s="5" t="s">
        <v>10</v>
      </c>
      <c r="EO4" s="5"/>
      <c r="EP4" s="6"/>
      <c r="EQ4" s="4"/>
      <c r="ER4" s="5" t="s">
        <v>11</v>
      </c>
      <c r="ES4" s="5"/>
      <c r="ET4" s="6"/>
      <c r="EU4" s="4"/>
      <c r="EV4" s="5" t="s">
        <v>12</v>
      </c>
      <c r="EW4" s="5"/>
      <c r="EX4" s="6"/>
      <c r="EY4" s="4"/>
      <c r="EZ4" s="5" t="s">
        <v>13</v>
      </c>
      <c r="FA4" s="5"/>
      <c r="FB4" s="6"/>
      <c r="FC4" s="4"/>
      <c r="FD4" s="5" t="s">
        <v>5</v>
      </c>
      <c r="FE4" s="5"/>
      <c r="FF4" s="6"/>
      <c r="FG4" s="4"/>
      <c r="FH4" s="5" t="s">
        <v>6</v>
      </c>
      <c r="FI4" s="5"/>
      <c r="FJ4" s="6"/>
      <c r="FK4" s="4"/>
      <c r="FL4" s="5" t="s">
        <v>14</v>
      </c>
      <c r="FM4" s="5"/>
      <c r="FN4" s="6"/>
      <c r="FO4" s="4"/>
      <c r="FP4" s="5" t="s">
        <v>15</v>
      </c>
      <c r="FQ4" s="5"/>
      <c r="FR4" s="6"/>
      <c r="FS4" s="4"/>
      <c r="FT4" s="5" t="s">
        <v>16</v>
      </c>
      <c r="FU4" s="5"/>
      <c r="FV4" s="6"/>
    </row>
    <row r="5" spans="1:178" ht="85.5" customHeight="1" x14ac:dyDescent="0.25">
      <c r="A5" s="129"/>
      <c r="B5" s="130"/>
      <c r="C5" s="131"/>
      <c r="D5" s="134" t="s">
        <v>20</v>
      </c>
      <c r="E5" s="135" t="s">
        <v>18</v>
      </c>
      <c r="F5" s="136" t="s">
        <v>19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2"/>
      <c r="DE5" s="13"/>
      <c r="DF5" s="14"/>
      <c r="DG5" s="15" t="s">
        <v>20</v>
      </c>
      <c r="DH5" s="16" t="s">
        <v>21</v>
      </c>
      <c r="DI5" s="16" t="s">
        <v>22</v>
      </c>
      <c r="DJ5" s="17" t="s">
        <v>23</v>
      </c>
      <c r="DK5" s="15" t="s">
        <v>20</v>
      </c>
      <c r="DL5" s="16" t="s">
        <v>21</v>
      </c>
      <c r="DM5" s="16" t="s">
        <v>22</v>
      </c>
      <c r="DN5" s="17" t="s">
        <v>23</v>
      </c>
      <c r="DO5" s="15" t="s">
        <v>20</v>
      </c>
      <c r="DP5" s="16" t="s">
        <v>21</v>
      </c>
      <c r="DQ5" s="16" t="s">
        <v>22</v>
      </c>
      <c r="DR5" s="17" t="s">
        <v>23</v>
      </c>
      <c r="DS5" s="15" t="s">
        <v>20</v>
      </c>
      <c r="DT5" s="16" t="s">
        <v>21</v>
      </c>
      <c r="DU5" s="16" t="s">
        <v>22</v>
      </c>
      <c r="DV5" s="17" t="s">
        <v>23</v>
      </c>
      <c r="DW5" s="15" t="s">
        <v>20</v>
      </c>
      <c r="DX5" s="16" t="s">
        <v>21</v>
      </c>
      <c r="DY5" s="16" t="s">
        <v>22</v>
      </c>
      <c r="DZ5" s="17" t="s">
        <v>23</v>
      </c>
      <c r="EA5" s="15" t="s">
        <v>20</v>
      </c>
      <c r="EB5" s="16" t="s">
        <v>21</v>
      </c>
      <c r="EC5" s="16" t="s">
        <v>22</v>
      </c>
      <c r="ED5" s="17" t="s">
        <v>23</v>
      </c>
      <c r="EE5" s="15" t="s">
        <v>20</v>
      </c>
      <c r="EF5" s="16" t="s">
        <v>21</v>
      </c>
      <c r="EG5" s="16" t="s">
        <v>22</v>
      </c>
      <c r="EH5" s="17" t="s">
        <v>23</v>
      </c>
      <c r="EI5" s="15" t="s">
        <v>20</v>
      </c>
      <c r="EJ5" s="16" t="s">
        <v>21</v>
      </c>
      <c r="EK5" s="16" t="s">
        <v>22</v>
      </c>
      <c r="EL5" s="17" t="s">
        <v>23</v>
      </c>
      <c r="EM5" s="15" t="s">
        <v>20</v>
      </c>
      <c r="EN5" s="16" t="s">
        <v>21</v>
      </c>
      <c r="EO5" s="16" t="s">
        <v>22</v>
      </c>
      <c r="EP5" s="17" t="s">
        <v>23</v>
      </c>
      <c r="EQ5" s="15" t="s">
        <v>20</v>
      </c>
      <c r="ER5" s="16" t="s">
        <v>21</v>
      </c>
      <c r="ES5" s="16" t="s">
        <v>22</v>
      </c>
      <c r="ET5" s="17" t="s">
        <v>23</v>
      </c>
      <c r="EU5" s="15" t="s">
        <v>20</v>
      </c>
      <c r="EV5" s="16" t="s">
        <v>21</v>
      </c>
      <c r="EW5" s="16" t="s">
        <v>22</v>
      </c>
      <c r="EX5" s="17" t="s">
        <v>23</v>
      </c>
      <c r="EY5" s="15" t="s">
        <v>20</v>
      </c>
      <c r="EZ5" s="16" t="s">
        <v>21</v>
      </c>
      <c r="FA5" s="16" t="s">
        <v>22</v>
      </c>
      <c r="FB5" s="17" t="s">
        <v>23</v>
      </c>
      <c r="FC5" s="15" t="s">
        <v>20</v>
      </c>
      <c r="FD5" s="16" t="s">
        <v>21</v>
      </c>
      <c r="FE5" s="16" t="s">
        <v>22</v>
      </c>
      <c r="FF5" s="17" t="s">
        <v>23</v>
      </c>
      <c r="FG5" s="15" t="s">
        <v>20</v>
      </c>
      <c r="FH5" s="16" t="s">
        <v>21</v>
      </c>
      <c r="FI5" s="16" t="s">
        <v>22</v>
      </c>
      <c r="FJ5" s="17" t="s">
        <v>23</v>
      </c>
      <c r="FK5" s="15" t="s">
        <v>20</v>
      </c>
      <c r="FL5" s="16" t="s">
        <v>21</v>
      </c>
      <c r="FM5" s="16" t="s">
        <v>22</v>
      </c>
      <c r="FN5" s="17" t="s">
        <v>23</v>
      </c>
      <c r="FO5" s="15" t="s">
        <v>20</v>
      </c>
      <c r="FP5" s="16" t="s">
        <v>21</v>
      </c>
      <c r="FQ5" s="16" t="s">
        <v>22</v>
      </c>
      <c r="FR5" s="17" t="s">
        <v>23</v>
      </c>
      <c r="FS5" s="15" t="s">
        <v>20</v>
      </c>
      <c r="FT5" s="16" t="s">
        <v>21</v>
      </c>
      <c r="FU5" s="16" t="s">
        <v>22</v>
      </c>
      <c r="FV5" s="17" t="s">
        <v>23</v>
      </c>
    </row>
    <row r="6" spans="1:178" ht="29.25" customHeight="1" x14ac:dyDescent="0.25">
      <c r="A6" s="129"/>
      <c r="B6" s="130"/>
      <c r="C6" s="131"/>
      <c r="D6" s="134"/>
      <c r="E6" s="135"/>
      <c r="F6" s="137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8"/>
      <c r="DE6" s="19"/>
      <c r="DF6" s="20"/>
      <c r="DG6" s="21"/>
      <c r="DH6" s="22"/>
      <c r="DI6" s="22"/>
      <c r="DJ6" s="20"/>
      <c r="DK6" s="21"/>
      <c r="DL6" s="22"/>
      <c r="DM6" s="22"/>
      <c r="DN6" s="20"/>
      <c r="DO6" s="21"/>
      <c r="DP6" s="22"/>
      <c r="DQ6" s="22"/>
      <c r="DR6" s="20"/>
      <c r="DS6" s="21"/>
      <c r="DT6" s="22"/>
      <c r="DU6" s="22"/>
      <c r="DV6" s="20"/>
      <c r="DW6" s="21"/>
      <c r="DX6" s="22"/>
      <c r="DY6" s="22"/>
      <c r="DZ6" s="20"/>
      <c r="EA6" s="21"/>
      <c r="EB6" s="22"/>
      <c r="EC6" s="22"/>
      <c r="ED6" s="20"/>
      <c r="EE6" s="21"/>
      <c r="EF6" s="22"/>
      <c r="EG6" s="22"/>
      <c r="EH6" s="20"/>
      <c r="EI6" s="21"/>
      <c r="EJ6" s="22"/>
      <c r="EK6" s="22"/>
      <c r="EL6" s="20"/>
      <c r="EM6" s="21"/>
      <c r="EN6" s="22"/>
      <c r="EO6" s="22"/>
      <c r="EP6" s="20"/>
      <c r="EQ6" s="21"/>
      <c r="ER6" s="22"/>
      <c r="ES6" s="22"/>
      <c r="ET6" s="20"/>
      <c r="EU6" s="21"/>
      <c r="EV6" s="22"/>
      <c r="EW6" s="22"/>
      <c r="EX6" s="20"/>
      <c r="EY6" s="21"/>
      <c r="EZ6" s="22"/>
      <c r="FA6" s="22"/>
      <c r="FB6" s="20"/>
      <c r="FC6" s="21"/>
      <c r="FD6" s="22"/>
      <c r="FE6" s="22"/>
      <c r="FF6" s="20"/>
      <c r="FG6" s="21"/>
      <c r="FH6" s="22"/>
      <c r="FI6" s="22"/>
      <c r="FJ6" s="20"/>
      <c r="FK6" s="21"/>
      <c r="FL6" s="22"/>
      <c r="FM6" s="22"/>
      <c r="FN6" s="20"/>
      <c r="FO6" s="21"/>
      <c r="FP6" s="22"/>
      <c r="FQ6" s="22"/>
      <c r="FR6" s="20"/>
      <c r="FS6" s="21"/>
      <c r="FT6" s="22"/>
      <c r="FU6" s="22"/>
      <c r="FV6" s="20"/>
    </row>
    <row r="7" spans="1:178" ht="20.25" customHeight="1" thickBot="1" x14ac:dyDescent="0.3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52">
        <v>6</v>
      </c>
      <c r="G7" s="3"/>
      <c r="H7" s="3"/>
      <c r="I7" s="123" t="s">
        <v>99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24"/>
      <c r="DE7" s="25">
        <v>1</v>
      </c>
      <c r="DF7" s="26">
        <v>2</v>
      </c>
      <c r="DG7" s="27"/>
      <c r="DH7" s="28"/>
      <c r="DI7" s="28"/>
      <c r="DJ7" s="29"/>
      <c r="DK7" s="27"/>
      <c r="DL7" s="28"/>
      <c r="DM7" s="28"/>
      <c r="DN7" s="29"/>
      <c r="DO7" s="27"/>
      <c r="DP7" s="28"/>
      <c r="DQ7" s="28"/>
      <c r="DR7" s="29"/>
      <c r="DS7" s="27"/>
      <c r="DT7" s="28"/>
      <c r="DU7" s="28"/>
      <c r="DV7" s="29"/>
      <c r="DW7" s="27"/>
      <c r="DX7" s="28"/>
      <c r="DY7" s="28"/>
      <c r="DZ7" s="29"/>
      <c r="EA7" s="27"/>
      <c r="EB7" s="28"/>
      <c r="EC7" s="28"/>
      <c r="ED7" s="29"/>
      <c r="EE7" s="27"/>
      <c r="EF7" s="28"/>
      <c r="EG7" s="28"/>
      <c r="EH7" s="29"/>
      <c r="EI7" s="27"/>
      <c r="EJ7" s="28"/>
      <c r="EK7" s="28"/>
      <c r="EL7" s="29"/>
      <c r="EM7" s="27"/>
      <c r="EN7" s="28"/>
      <c r="EO7" s="28"/>
      <c r="EP7" s="29"/>
      <c r="EQ7" s="27"/>
      <c r="ER7" s="28"/>
      <c r="ES7" s="28"/>
      <c r="ET7" s="29"/>
      <c r="EU7" s="27"/>
      <c r="EV7" s="28"/>
      <c r="EW7" s="28"/>
      <c r="EX7" s="29"/>
      <c r="EY7" s="27"/>
      <c r="EZ7" s="28"/>
      <c r="FA7" s="28"/>
      <c r="FB7" s="29"/>
      <c r="FC7" s="27"/>
      <c r="FD7" s="28"/>
      <c r="FE7" s="28"/>
      <c r="FF7" s="29"/>
      <c r="FG7" s="27"/>
      <c r="FH7" s="28"/>
      <c r="FI7" s="28"/>
      <c r="FJ7" s="29"/>
      <c r="FK7" s="27"/>
      <c r="FL7" s="28"/>
      <c r="FM7" s="28"/>
      <c r="FN7" s="29"/>
      <c r="FO7" s="27"/>
      <c r="FP7" s="28"/>
      <c r="FQ7" s="28"/>
      <c r="FR7" s="29"/>
      <c r="FS7" s="27"/>
      <c r="FT7" s="28"/>
      <c r="FU7" s="28"/>
      <c r="FV7" s="29"/>
    </row>
    <row r="8" spans="1:178" ht="22.5" customHeight="1" thickBot="1" x14ac:dyDescent="0.3">
      <c r="A8" s="30" t="s">
        <v>24</v>
      </c>
      <c r="B8" s="23" t="s">
        <v>26</v>
      </c>
      <c r="C8" s="23" t="s">
        <v>26</v>
      </c>
      <c r="D8" s="32">
        <f>SUM(E8:F8)</f>
        <v>0</v>
      </c>
      <c r="E8" s="32">
        <v>0</v>
      </c>
      <c r="F8" s="32">
        <v>0</v>
      </c>
      <c r="G8" s="3"/>
      <c r="H8" s="3"/>
      <c r="I8" s="12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3"/>
      <c r="DE8" s="34" t="s">
        <v>24</v>
      </c>
      <c r="DF8" s="35" t="s">
        <v>25</v>
      </c>
      <c r="DG8" s="36"/>
      <c r="DH8" s="37"/>
      <c r="DI8" s="37"/>
      <c r="DJ8" s="38"/>
      <c r="DK8" s="36"/>
      <c r="DL8" s="37"/>
      <c r="DM8" s="37"/>
      <c r="DN8" s="38"/>
      <c r="DO8" s="36"/>
      <c r="DP8" s="37"/>
      <c r="DQ8" s="37">
        <v>13294527</v>
      </c>
      <c r="DR8" s="38"/>
      <c r="DS8" s="36"/>
      <c r="DT8" s="37"/>
      <c r="DU8" s="37"/>
      <c r="DV8" s="38"/>
      <c r="DW8" s="36"/>
      <c r="DX8" s="37"/>
      <c r="DY8" s="37"/>
      <c r="DZ8" s="38"/>
      <c r="EA8" s="36"/>
      <c r="EB8" s="37"/>
      <c r="EC8" s="37"/>
      <c r="ED8" s="38"/>
      <c r="EE8" s="36"/>
      <c r="EF8" s="37"/>
      <c r="EG8" s="37"/>
      <c r="EH8" s="38"/>
      <c r="EI8" s="36"/>
      <c r="EJ8" s="39">
        <f>EN8+ER8+EV8+EZ8+FD8+FH8+FL8+FP8+FT8</f>
        <v>0</v>
      </c>
      <c r="EK8" s="39">
        <f t="shared" ref="EK8:EL8" si="0">EO8+ES8+EW8+FA8+FE8+FI8+FM8+FQ8+FU8</f>
        <v>0</v>
      </c>
      <c r="EL8" s="39">
        <f t="shared" si="0"/>
        <v>0</v>
      </c>
      <c r="EM8" s="36"/>
      <c r="EN8" s="37"/>
      <c r="EO8" s="37"/>
      <c r="EP8" s="38"/>
      <c r="EQ8" s="36"/>
      <c r="ER8" s="37"/>
      <c r="ES8" s="37"/>
      <c r="ET8" s="38"/>
      <c r="EU8" s="36"/>
      <c r="EV8" s="37"/>
      <c r="EW8" s="37"/>
      <c r="EX8" s="38"/>
      <c r="EY8" s="36"/>
      <c r="EZ8" s="37"/>
      <c r="FA8" s="37"/>
      <c r="FB8" s="38"/>
      <c r="FC8" s="36"/>
      <c r="FD8" s="37"/>
      <c r="FE8" s="37"/>
      <c r="FF8" s="38"/>
      <c r="FG8" s="36"/>
      <c r="FH8" s="37"/>
      <c r="FI8" s="37"/>
      <c r="FJ8" s="38"/>
      <c r="FK8" s="36"/>
      <c r="FL8" s="37"/>
      <c r="FM8" s="37"/>
      <c r="FN8" s="38"/>
      <c r="FO8" s="36"/>
      <c r="FP8" s="37"/>
      <c r="FQ8" s="37"/>
      <c r="FR8" s="38"/>
      <c r="FS8" s="36"/>
      <c r="FT8" s="37"/>
      <c r="FU8" s="37"/>
      <c r="FV8" s="38"/>
    </row>
    <row r="9" spans="1:178" ht="24" customHeight="1" thickBot="1" x14ac:dyDescent="0.3">
      <c r="A9" s="51" t="s">
        <v>27</v>
      </c>
      <c r="B9" s="52" t="s">
        <v>26</v>
      </c>
      <c r="C9" s="52" t="s">
        <v>26</v>
      </c>
      <c r="D9" s="32">
        <f>D10+D11+D16+D17+D21+D23</f>
        <v>38517336</v>
      </c>
      <c r="E9" s="32">
        <f>E10+E11+E16+E17+E21+E23</f>
        <v>18957436</v>
      </c>
      <c r="F9" s="32">
        <f>F10+F11+F16+F17+F21+F23</f>
        <v>19559900</v>
      </c>
      <c r="G9" s="53"/>
      <c r="H9" s="53"/>
      <c r="I9" s="124">
        <f t="shared" ref="I9:I23" si="1">E9+F9</f>
        <v>38517336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4"/>
      <c r="DE9" s="55" t="s">
        <v>27</v>
      </c>
      <c r="DF9" s="56" t="s">
        <v>28</v>
      </c>
      <c r="DG9" s="57" t="e">
        <f>#REF!+#REF!+DG16+DG17+DG23</f>
        <v>#REF!</v>
      </c>
      <c r="DH9" s="58" t="e">
        <f>#REF!+#REF!+DH16+DH17+DH23</f>
        <v>#REF!</v>
      </c>
      <c r="DI9" s="58" t="e">
        <f>#REF!+#REF!+DI16+DI17+DI23</f>
        <v>#REF!</v>
      </c>
      <c r="DJ9" s="59" t="e">
        <f>#REF!+#REF!+DJ16+DJ17+DJ23</f>
        <v>#REF!</v>
      </c>
      <c r="DK9" s="57" t="e">
        <f>#REF!+#REF!+DK16+DK17+DK23</f>
        <v>#REF!</v>
      </c>
      <c r="DL9" s="58" t="e">
        <f>#REF!+#REF!+DL16+DL17+DL23</f>
        <v>#REF!</v>
      </c>
      <c r="DM9" s="58" t="e">
        <f>#REF!+#REF!+DM16+DM17+DM23</f>
        <v>#REF!</v>
      </c>
      <c r="DN9" s="59" t="e">
        <f>#REF!+#REF!+DN16+DN17+DN23</f>
        <v>#REF!</v>
      </c>
      <c r="DO9" s="57" t="e">
        <f>#REF!+#REF!+DO16+DO17+DO23</f>
        <v>#REF!</v>
      </c>
      <c r="DP9" s="58" t="e">
        <f>#REF!+#REF!+DP16+DP17+DP23</f>
        <v>#REF!</v>
      </c>
      <c r="DQ9" s="58" t="e">
        <f>#REF!+#REF!+DQ16+DQ17+DQ21+DQ23</f>
        <v>#REF!</v>
      </c>
      <c r="DR9" s="59" t="e">
        <f>#REF!+#REF!+DR16+DR17+DR23</f>
        <v>#REF!</v>
      </c>
      <c r="DS9" s="57" t="e">
        <f>#REF!+#REF!+DS16+DS17+DS23</f>
        <v>#REF!</v>
      </c>
      <c r="DT9" s="58" t="e">
        <f>#REF!+#REF!+DT16+DT17+DT23</f>
        <v>#REF!</v>
      </c>
      <c r="DU9" s="58" t="e">
        <f>#REF!+#REF!+DU16+DU17+DU23</f>
        <v>#REF!</v>
      </c>
      <c r="DV9" s="59" t="e">
        <f>#REF!+#REF!+DV16+DV17+DV23</f>
        <v>#REF!</v>
      </c>
      <c r="DW9" s="57" t="e">
        <f>#REF!+#REF!+DW16+DW17+DW23</f>
        <v>#REF!</v>
      </c>
      <c r="DX9" s="58" t="e">
        <f>#REF!+#REF!+DX16+DX17+DX23</f>
        <v>#REF!</v>
      </c>
      <c r="DY9" s="58" t="e">
        <f>#REF!+#REF!+DY16+DY17+DY23</f>
        <v>#REF!</v>
      </c>
      <c r="DZ9" s="59" t="e">
        <f>#REF!+#REF!+DZ16+DZ17+DZ23</f>
        <v>#REF!</v>
      </c>
      <c r="EA9" s="57" t="e">
        <f>#REF!+#REF!+EA16+EA17+EA23</f>
        <v>#REF!</v>
      </c>
      <c r="EB9" s="58" t="e">
        <f>#REF!+#REF!+EB16+EB17+EB23</f>
        <v>#REF!</v>
      </c>
      <c r="EC9" s="58" t="e">
        <f>#REF!+#REF!+EC16+EC17+EC23</f>
        <v>#REF!</v>
      </c>
      <c r="ED9" s="59" t="e">
        <f>#REF!+#REF!+ED16+ED17+ED23</f>
        <v>#REF!</v>
      </c>
      <c r="EE9" s="57" t="e">
        <f>#REF!+#REF!+EE16+EE17+EE23</f>
        <v>#REF!</v>
      </c>
      <c r="EF9" s="58" t="e">
        <f>#REF!+#REF!+EF16+EF17+EF23</f>
        <v>#REF!</v>
      </c>
      <c r="EG9" s="58" t="e">
        <f>#REF!+#REF!+EG16+EG17+EG23</f>
        <v>#REF!</v>
      </c>
      <c r="EH9" s="59" t="e">
        <f>#REF!+#REF!+EH16+EH17+EH23</f>
        <v>#REF!</v>
      </c>
      <c r="EI9" s="57" t="e">
        <f>#REF!+#REF!+EI16+EI17+EI23</f>
        <v>#REF!</v>
      </c>
      <c r="EJ9" s="58" t="e">
        <f>#REF!+#REF!+EJ16+EJ17+EJ23</f>
        <v>#REF!</v>
      </c>
      <c r="EK9" s="58" t="e">
        <f>#REF!+#REF!+EK16+EK17+EK23</f>
        <v>#REF!</v>
      </c>
      <c r="EL9" s="59" t="e">
        <f>#REF!+#REF!+EL16+EL17+EL23</f>
        <v>#REF!</v>
      </c>
      <c r="EM9" s="57" t="e">
        <f>#REF!+#REF!+EM16+EM17+EM23</f>
        <v>#REF!</v>
      </c>
      <c r="EN9" s="58" t="e">
        <f>#REF!+#REF!+EN16+EN17+EN23</f>
        <v>#REF!</v>
      </c>
      <c r="EO9" s="58" t="e">
        <f>#REF!+#REF!+EO16+EO17+EO23</f>
        <v>#REF!</v>
      </c>
      <c r="EP9" s="59" t="e">
        <f>#REF!+#REF!+EP16+EP17+EP23</f>
        <v>#REF!</v>
      </c>
      <c r="EQ9" s="57" t="e">
        <f>#REF!+#REF!+EQ16+EQ17+EQ23</f>
        <v>#REF!</v>
      </c>
      <c r="ER9" s="58" t="e">
        <f>#REF!+#REF!+ER16+ER17+ER23</f>
        <v>#REF!</v>
      </c>
      <c r="ES9" s="58" t="e">
        <f>#REF!+#REF!+ES16+ES17+ES23</f>
        <v>#REF!</v>
      </c>
      <c r="ET9" s="59" t="e">
        <f>#REF!+#REF!+ET16+ET17+ET23</f>
        <v>#REF!</v>
      </c>
      <c r="EU9" s="57" t="e">
        <f>#REF!+#REF!+EU16+EU17+EU23</f>
        <v>#REF!</v>
      </c>
      <c r="EV9" s="58" t="e">
        <f>#REF!+#REF!+EV16+EV17+EV23</f>
        <v>#REF!</v>
      </c>
      <c r="EW9" s="58" t="e">
        <f>#REF!+#REF!+EW16+EW17+EW23</f>
        <v>#REF!</v>
      </c>
      <c r="EX9" s="59" t="e">
        <f>#REF!+#REF!+EX16+EX17+EX23</f>
        <v>#REF!</v>
      </c>
      <c r="EY9" s="57" t="e">
        <f>#REF!+#REF!+EY16+EY17+EY23</f>
        <v>#REF!</v>
      </c>
      <c r="EZ9" s="58" t="e">
        <f>#REF!+#REF!+EZ16+EZ17+EZ23</f>
        <v>#REF!</v>
      </c>
      <c r="FA9" s="58" t="e">
        <f>#REF!+#REF!+FA16+FA17+FA23</f>
        <v>#REF!</v>
      </c>
      <c r="FB9" s="59" t="e">
        <f>#REF!+#REF!+FB16+FB17+FB23</f>
        <v>#REF!</v>
      </c>
      <c r="FC9" s="57" t="e">
        <f>#REF!+#REF!+FC16+FC17+FC23</f>
        <v>#REF!</v>
      </c>
      <c r="FD9" s="58" t="e">
        <f>#REF!+#REF!+FD16+FD17+FD23</f>
        <v>#REF!</v>
      </c>
      <c r="FE9" s="58" t="e">
        <f>#REF!+#REF!+FE16+FE17+FE23</f>
        <v>#REF!</v>
      </c>
      <c r="FF9" s="59" t="e">
        <f>#REF!+#REF!+FF16+FF17+FF23</f>
        <v>#REF!</v>
      </c>
      <c r="FG9" s="57" t="e">
        <f>#REF!+#REF!+FG16+FG17+FG23</f>
        <v>#REF!</v>
      </c>
      <c r="FH9" s="58" t="e">
        <f>#REF!+#REF!+FH16+FH17+FH23</f>
        <v>#REF!</v>
      </c>
      <c r="FI9" s="58" t="e">
        <f>#REF!+#REF!+FI16+FI17+FI23</f>
        <v>#REF!</v>
      </c>
      <c r="FJ9" s="59" t="e">
        <f>#REF!+#REF!+FJ16+FJ17+FJ23</f>
        <v>#REF!</v>
      </c>
      <c r="FK9" s="57" t="e">
        <f>#REF!+#REF!+FK16+FK17+FK23</f>
        <v>#REF!</v>
      </c>
      <c r="FL9" s="58" t="e">
        <f>#REF!+#REF!+FL16+FL17+FL23</f>
        <v>#REF!</v>
      </c>
      <c r="FM9" s="58" t="e">
        <f>#REF!+#REF!+FM16+FM17+FM23</f>
        <v>#REF!</v>
      </c>
      <c r="FN9" s="59" t="e">
        <f>#REF!+#REF!+FN16+FN17+FN23</f>
        <v>#REF!</v>
      </c>
      <c r="FO9" s="57" t="e">
        <f>#REF!+#REF!+FO16+FO17+FO23</f>
        <v>#REF!</v>
      </c>
      <c r="FP9" s="58" t="e">
        <f>#REF!+#REF!+FP16+FP17+FP23</f>
        <v>#REF!</v>
      </c>
      <c r="FQ9" s="58" t="e">
        <f>#REF!+#REF!+FQ16+FQ17+FQ23</f>
        <v>#REF!</v>
      </c>
      <c r="FR9" s="59" t="e">
        <f>#REF!+#REF!+FR16+FR17+FR23</f>
        <v>#REF!</v>
      </c>
      <c r="FS9" s="57" t="e">
        <f>#REF!+#REF!+FS16+FS17+FS23</f>
        <v>#REF!</v>
      </c>
      <c r="FT9" s="58" t="e">
        <f>#REF!+#REF!+FT16+FT17+FT23</f>
        <v>#REF!</v>
      </c>
      <c r="FU9" s="58" t="e">
        <f>#REF!+#REF!+FU16+FU17+FU23</f>
        <v>#REF!</v>
      </c>
      <c r="FV9" s="59" t="e">
        <f>#REF!+#REF!+FV16+FV17+FV23</f>
        <v>#REF!</v>
      </c>
    </row>
    <row r="10" spans="1:178" ht="44.25" customHeight="1" x14ac:dyDescent="0.25">
      <c r="A10" s="30" t="s">
        <v>92</v>
      </c>
      <c r="B10" s="23">
        <v>120</v>
      </c>
      <c r="C10" s="23">
        <v>120</v>
      </c>
      <c r="D10" s="32">
        <f>SUM(E10:F10)</f>
        <v>0</v>
      </c>
      <c r="E10" s="32"/>
      <c r="F10" s="32">
        <v>0</v>
      </c>
      <c r="G10" s="3"/>
      <c r="H10" s="3"/>
      <c r="I10" s="124">
        <f t="shared" si="1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40"/>
      <c r="DE10" s="41" t="s">
        <v>29</v>
      </c>
      <c r="DF10" s="42" t="s">
        <v>30</v>
      </c>
      <c r="DG10" s="43">
        <f t="shared" ref="DG10" si="2">SUM(DH10:DI10)</f>
        <v>3162500</v>
      </c>
      <c r="DH10" s="44">
        <f t="shared" ref="DH10:DJ10" si="3">DL10+EJ10</f>
        <v>0</v>
      </c>
      <c r="DI10" s="44">
        <f t="shared" si="3"/>
        <v>3162500</v>
      </c>
      <c r="DJ10" s="44">
        <f t="shared" si="3"/>
        <v>0</v>
      </c>
      <c r="DK10" s="43">
        <f t="shared" ref="DK10" si="4">SUM(DL10:DM10)</f>
        <v>3162500</v>
      </c>
      <c r="DL10" s="39">
        <f t="shared" ref="DL10:DN10" si="5">DP10+DT10+DX10+EB10+EF10</f>
        <v>0</v>
      </c>
      <c r="DM10" s="39">
        <f t="shared" si="5"/>
        <v>3162500</v>
      </c>
      <c r="DN10" s="39">
        <f t="shared" si="5"/>
        <v>0</v>
      </c>
      <c r="DO10" s="43">
        <f t="shared" ref="DO10" si="6">SUM(DP10:DQ10)</f>
        <v>3162500</v>
      </c>
      <c r="DP10" s="39"/>
      <c r="DQ10" s="39">
        <v>3162500</v>
      </c>
      <c r="DR10" s="45"/>
      <c r="DS10" s="43">
        <f t="shared" ref="DS10" si="7">SUM(DT10:DU10)</f>
        <v>0</v>
      </c>
      <c r="DT10" s="39"/>
      <c r="DU10" s="39"/>
      <c r="DV10" s="45"/>
      <c r="DW10" s="43">
        <f t="shared" ref="DW10" si="8">SUM(DX10:DY10)</f>
        <v>0</v>
      </c>
      <c r="DX10" s="39"/>
      <c r="DY10" s="39"/>
      <c r="DZ10" s="45"/>
      <c r="EA10" s="43">
        <f t="shared" ref="EA10" si="9">SUM(EB10:EC10)</f>
        <v>0</v>
      </c>
      <c r="EB10" s="39"/>
      <c r="EC10" s="39"/>
      <c r="ED10" s="45"/>
      <c r="EE10" s="43">
        <f t="shared" ref="EE10" si="10">SUM(EF10:EG10)</f>
        <v>0</v>
      </c>
      <c r="EF10" s="39"/>
      <c r="EG10" s="39"/>
      <c r="EH10" s="45"/>
      <c r="EI10" s="43">
        <f t="shared" ref="EI10" si="11">SUM(EJ10:EK10)</f>
        <v>0</v>
      </c>
      <c r="EJ10" s="39">
        <f t="shared" ref="EJ10:EL10" si="12">EN10+ER10+EV10+EZ10+FD10+FH10+FL10+FP10+FT10</f>
        <v>0</v>
      </c>
      <c r="EK10" s="39">
        <f t="shared" si="12"/>
        <v>0</v>
      </c>
      <c r="EL10" s="39">
        <f t="shared" si="12"/>
        <v>0</v>
      </c>
      <c r="EM10" s="43">
        <f t="shared" ref="EM10" si="13">SUM(EN10:EO10)</f>
        <v>0</v>
      </c>
      <c r="EN10" s="39"/>
      <c r="EO10" s="39"/>
      <c r="EP10" s="45"/>
      <c r="EQ10" s="43">
        <f t="shared" ref="EQ10" si="14">SUM(ER10:ES10)</f>
        <v>0</v>
      </c>
      <c r="ER10" s="39"/>
      <c r="ES10" s="39"/>
      <c r="ET10" s="45"/>
      <c r="EU10" s="43">
        <f t="shared" ref="EU10" si="15">SUM(EV10:EW10)</f>
        <v>0</v>
      </c>
      <c r="EV10" s="39"/>
      <c r="EW10" s="39"/>
      <c r="EX10" s="45"/>
      <c r="EY10" s="43">
        <f t="shared" ref="EY10" si="16">SUM(EZ10:FA10)</f>
        <v>0</v>
      </c>
      <c r="EZ10" s="39"/>
      <c r="FA10" s="39"/>
      <c r="FB10" s="45"/>
      <c r="FC10" s="43">
        <f t="shared" ref="FC10" si="17">SUM(FD10:FE10)</f>
        <v>0</v>
      </c>
      <c r="FD10" s="39"/>
      <c r="FE10" s="39"/>
      <c r="FF10" s="45"/>
      <c r="FG10" s="43">
        <f t="shared" ref="FG10" si="18">SUM(FH10:FI10)</f>
        <v>0</v>
      </c>
      <c r="FH10" s="39"/>
      <c r="FI10" s="39"/>
      <c r="FJ10" s="45"/>
      <c r="FK10" s="43">
        <f t="shared" ref="FK10" si="19">SUM(FL10:FM10)</f>
        <v>0</v>
      </c>
      <c r="FL10" s="39"/>
      <c r="FM10" s="39"/>
      <c r="FN10" s="45"/>
      <c r="FO10" s="43">
        <f t="shared" ref="FO10" si="20">SUM(FP10:FQ10)</f>
        <v>0</v>
      </c>
      <c r="FP10" s="39"/>
      <c r="FQ10" s="39"/>
      <c r="FR10" s="45"/>
      <c r="FS10" s="43">
        <f t="shared" ref="FS10" si="21">SUM(FT10:FU10)</f>
        <v>0</v>
      </c>
      <c r="FT10" s="39"/>
      <c r="FU10" s="39"/>
      <c r="FV10" s="45"/>
    </row>
    <row r="11" spans="1:178" ht="30.75" customHeight="1" x14ac:dyDescent="0.25">
      <c r="A11" s="30" t="s">
        <v>93</v>
      </c>
      <c r="B11" s="23">
        <v>130</v>
      </c>
      <c r="C11" s="23">
        <v>130</v>
      </c>
      <c r="D11" s="32">
        <f>SUM(D13:D15)</f>
        <v>34644186</v>
      </c>
      <c r="E11" s="32">
        <f>SUM(E13:E15)</f>
        <v>15518786</v>
      </c>
      <c r="F11" s="32">
        <f>SUM(F13:F15)</f>
        <v>19125400</v>
      </c>
      <c r="G11" s="62"/>
      <c r="H11" s="62"/>
      <c r="I11" s="124">
        <f t="shared" si="1"/>
        <v>34644186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7"/>
      <c r="DE11" s="68" t="s">
        <v>32</v>
      </c>
      <c r="DF11" s="69" t="s">
        <v>31</v>
      </c>
      <c r="DG11" s="64">
        <f>SUM(DG13:DG15)</f>
        <v>340421400</v>
      </c>
      <c r="DH11" s="65">
        <f>SUM(DH13:DH15)</f>
        <v>0</v>
      </c>
      <c r="DI11" s="65">
        <f t="shared" ref="DI11:FT11" si="22">SUM(DI13:DI15)</f>
        <v>340421400</v>
      </c>
      <c r="DJ11" s="66">
        <f t="shared" si="22"/>
        <v>0</v>
      </c>
      <c r="DK11" s="64">
        <f t="shared" si="22"/>
        <v>340421400</v>
      </c>
      <c r="DL11" s="65">
        <f t="shared" si="22"/>
        <v>0</v>
      </c>
      <c r="DM11" s="65">
        <f t="shared" si="22"/>
        <v>340421400</v>
      </c>
      <c r="DN11" s="66">
        <f t="shared" si="22"/>
        <v>0</v>
      </c>
      <c r="DO11" s="64">
        <f t="shared" si="22"/>
        <v>326015000</v>
      </c>
      <c r="DP11" s="65">
        <f t="shared" si="22"/>
        <v>0</v>
      </c>
      <c r="DQ11" s="65">
        <f t="shared" si="22"/>
        <v>326015000</v>
      </c>
      <c r="DR11" s="66">
        <f t="shared" si="22"/>
        <v>0</v>
      </c>
      <c r="DS11" s="64">
        <f t="shared" si="22"/>
        <v>14406400</v>
      </c>
      <c r="DT11" s="65">
        <f t="shared" si="22"/>
        <v>0</v>
      </c>
      <c r="DU11" s="65">
        <f t="shared" si="22"/>
        <v>14406400</v>
      </c>
      <c r="DV11" s="66">
        <f t="shared" si="22"/>
        <v>0</v>
      </c>
      <c r="DW11" s="64">
        <f t="shared" si="22"/>
        <v>0</v>
      </c>
      <c r="DX11" s="65">
        <f t="shared" si="22"/>
        <v>0</v>
      </c>
      <c r="DY11" s="65">
        <f t="shared" si="22"/>
        <v>0</v>
      </c>
      <c r="DZ11" s="66">
        <f t="shared" si="22"/>
        <v>0</v>
      </c>
      <c r="EA11" s="64">
        <f t="shared" si="22"/>
        <v>0</v>
      </c>
      <c r="EB11" s="65">
        <f t="shared" si="22"/>
        <v>0</v>
      </c>
      <c r="EC11" s="65">
        <f t="shared" si="22"/>
        <v>0</v>
      </c>
      <c r="ED11" s="66">
        <f t="shared" si="22"/>
        <v>0</v>
      </c>
      <c r="EE11" s="64">
        <f t="shared" si="22"/>
        <v>0</v>
      </c>
      <c r="EF11" s="65">
        <f t="shared" si="22"/>
        <v>0</v>
      </c>
      <c r="EG11" s="65">
        <f t="shared" si="22"/>
        <v>0</v>
      </c>
      <c r="EH11" s="66">
        <f t="shared" si="22"/>
        <v>0</v>
      </c>
      <c r="EI11" s="64">
        <f t="shared" si="22"/>
        <v>0</v>
      </c>
      <c r="EJ11" s="65">
        <f t="shared" si="22"/>
        <v>0</v>
      </c>
      <c r="EK11" s="65">
        <f t="shared" si="22"/>
        <v>0</v>
      </c>
      <c r="EL11" s="66">
        <f t="shared" si="22"/>
        <v>0</v>
      </c>
      <c r="EM11" s="64">
        <f t="shared" si="22"/>
        <v>0</v>
      </c>
      <c r="EN11" s="65">
        <f t="shared" si="22"/>
        <v>0</v>
      </c>
      <c r="EO11" s="65">
        <f t="shared" si="22"/>
        <v>0</v>
      </c>
      <c r="EP11" s="66">
        <f t="shared" si="22"/>
        <v>0</v>
      </c>
      <c r="EQ11" s="64">
        <f t="shared" si="22"/>
        <v>0</v>
      </c>
      <c r="ER11" s="65">
        <f t="shared" si="22"/>
        <v>0</v>
      </c>
      <c r="ES11" s="65">
        <f t="shared" si="22"/>
        <v>0</v>
      </c>
      <c r="ET11" s="66">
        <f t="shared" si="22"/>
        <v>0</v>
      </c>
      <c r="EU11" s="64">
        <f t="shared" si="22"/>
        <v>0</v>
      </c>
      <c r="EV11" s="65">
        <f t="shared" si="22"/>
        <v>0</v>
      </c>
      <c r="EW11" s="65">
        <f t="shared" si="22"/>
        <v>0</v>
      </c>
      <c r="EX11" s="66">
        <f t="shared" si="22"/>
        <v>0</v>
      </c>
      <c r="EY11" s="64">
        <f t="shared" si="22"/>
        <v>0</v>
      </c>
      <c r="EZ11" s="65">
        <f t="shared" si="22"/>
        <v>0</v>
      </c>
      <c r="FA11" s="65">
        <f t="shared" si="22"/>
        <v>0</v>
      </c>
      <c r="FB11" s="66">
        <f t="shared" si="22"/>
        <v>0</v>
      </c>
      <c r="FC11" s="64">
        <f t="shared" si="22"/>
        <v>0</v>
      </c>
      <c r="FD11" s="65">
        <f t="shared" si="22"/>
        <v>0</v>
      </c>
      <c r="FE11" s="65">
        <f t="shared" si="22"/>
        <v>0</v>
      </c>
      <c r="FF11" s="66">
        <f t="shared" si="22"/>
        <v>0</v>
      </c>
      <c r="FG11" s="64">
        <f t="shared" si="22"/>
        <v>0</v>
      </c>
      <c r="FH11" s="65">
        <f t="shared" si="22"/>
        <v>0</v>
      </c>
      <c r="FI11" s="65">
        <f t="shared" si="22"/>
        <v>0</v>
      </c>
      <c r="FJ11" s="66">
        <f t="shared" si="22"/>
        <v>0</v>
      </c>
      <c r="FK11" s="64">
        <f t="shared" si="22"/>
        <v>0</v>
      </c>
      <c r="FL11" s="65">
        <f t="shared" si="22"/>
        <v>0</v>
      </c>
      <c r="FM11" s="65">
        <f t="shared" si="22"/>
        <v>0</v>
      </c>
      <c r="FN11" s="66">
        <f t="shared" si="22"/>
        <v>0</v>
      </c>
      <c r="FO11" s="64">
        <f t="shared" si="22"/>
        <v>0</v>
      </c>
      <c r="FP11" s="65">
        <f t="shared" si="22"/>
        <v>0</v>
      </c>
      <c r="FQ11" s="65">
        <f t="shared" si="22"/>
        <v>0</v>
      </c>
      <c r="FR11" s="66">
        <f t="shared" si="22"/>
        <v>0</v>
      </c>
      <c r="FS11" s="64">
        <f t="shared" si="22"/>
        <v>0</v>
      </c>
      <c r="FT11" s="65">
        <f t="shared" si="22"/>
        <v>0</v>
      </c>
      <c r="FU11" s="65">
        <f t="shared" ref="FU11:FV11" si="23">SUM(FU13:FU15)</f>
        <v>0</v>
      </c>
      <c r="FV11" s="66">
        <f t="shared" si="23"/>
        <v>0</v>
      </c>
    </row>
    <row r="12" spans="1:178" ht="15" customHeight="1" x14ac:dyDescent="0.25">
      <c r="A12" s="30" t="s">
        <v>17</v>
      </c>
      <c r="B12" s="23"/>
      <c r="C12" s="23"/>
      <c r="D12" s="23"/>
      <c r="E12" s="32"/>
      <c r="F12" s="32"/>
      <c r="G12" s="62"/>
      <c r="H12" s="62"/>
      <c r="I12" s="124">
        <f t="shared" si="1"/>
        <v>0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7"/>
      <c r="DE12" s="41" t="s">
        <v>17</v>
      </c>
      <c r="DF12" s="42"/>
      <c r="DG12" s="43"/>
      <c r="DH12" s="39"/>
      <c r="DI12" s="39"/>
      <c r="DJ12" s="45"/>
      <c r="DK12" s="43"/>
      <c r="DL12" s="39"/>
      <c r="DM12" s="39"/>
      <c r="DN12" s="45"/>
      <c r="DO12" s="43"/>
      <c r="DP12" s="39"/>
      <c r="DQ12" s="39"/>
      <c r="DR12" s="45"/>
      <c r="DS12" s="43"/>
      <c r="DT12" s="39"/>
      <c r="DU12" s="39"/>
      <c r="DV12" s="45"/>
      <c r="DW12" s="43"/>
      <c r="DX12" s="39"/>
      <c r="DY12" s="39"/>
      <c r="DZ12" s="45"/>
      <c r="EA12" s="43"/>
      <c r="EB12" s="39"/>
      <c r="EC12" s="39"/>
      <c r="ED12" s="45"/>
      <c r="EE12" s="43"/>
      <c r="EF12" s="39"/>
      <c r="EG12" s="39"/>
      <c r="EH12" s="45"/>
      <c r="EI12" s="43"/>
      <c r="EJ12" s="39"/>
      <c r="EK12" s="39"/>
      <c r="EL12" s="45"/>
      <c r="EM12" s="43"/>
      <c r="EN12" s="39"/>
      <c r="EO12" s="39"/>
      <c r="EP12" s="45"/>
      <c r="EQ12" s="43"/>
      <c r="ER12" s="39"/>
      <c r="ES12" s="39"/>
      <c r="ET12" s="45"/>
      <c r="EU12" s="43"/>
      <c r="EV12" s="39"/>
      <c r="EW12" s="39"/>
      <c r="EX12" s="45"/>
      <c r="EY12" s="43"/>
      <c r="EZ12" s="39"/>
      <c r="FA12" s="39"/>
      <c r="FB12" s="45"/>
      <c r="FC12" s="43"/>
      <c r="FD12" s="39"/>
      <c r="FE12" s="39"/>
      <c r="FF12" s="45"/>
      <c r="FG12" s="43"/>
      <c r="FH12" s="39"/>
      <c r="FI12" s="39"/>
      <c r="FJ12" s="45"/>
      <c r="FK12" s="43"/>
      <c r="FL12" s="39"/>
      <c r="FM12" s="39"/>
      <c r="FN12" s="45"/>
      <c r="FO12" s="43"/>
      <c r="FP12" s="39"/>
      <c r="FQ12" s="39"/>
      <c r="FR12" s="45"/>
      <c r="FS12" s="43"/>
      <c r="FT12" s="39"/>
      <c r="FU12" s="39"/>
      <c r="FV12" s="45"/>
    </row>
    <row r="13" spans="1:178" ht="17.25" customHeight="1" x14ac:dyDescent="0.25">
      <c r="A13" s="30" t="s">
        <v>33</v>
      </c>
      <c r="B13" s="23">
        <v>130</v>
      </c>
      <c r="C13" s="23">
        <v>130</v>
      </c>
      <c r="D13" s="32">
        <f t="shared" ref="D13:D18" si="24">SUM(E13:F13)</f>
        <v>32348486</v>
      </c>
      <c r="E13" s="32">
        <v>15518786</v>
      </c>
      <c r="F13" s="32">
        <v>16829700</v>
      </c>
      <c r="G13" s="62"/>
      <c r="H13" s="62"/>
      <c r="I13" s="124">
        <f t="shared" si="1"/>
        <v>32348486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7"/>
      <c r="DE13" s="41" t="s">
        <v>33</v>
      </c>
      <c r="DF13" s="42" t="s">
        <v>34</v>
      </c>
      <c r="DG13" s="43">
        <f t="shared" ref="DG13:DG23" si="25">SUM(DH13:DI13)</f>
        <v>244280400</v>
      </c>
      <c r="DH13" s="44">
        <f t="shared" ref="DH13:DJ22" si="26">DL13+EJ13</f>
        <v>0</v>
      </c>
      <c r="DI13" s="44">
        <f t="shared" si="26"/>
        <v>244280400</v>
      </c>
      <c r="DJ13" s="44">
        <f t="shared" si="26"/>
        <v>0</v>
      </c>
      <c r="DK13" s="43">
        <f t="shared" ref="DK13:DK23" si="27">SUM(DL13:DM13)</f>
        <v>244280400</v>
      </c>
      <c r="DL13" s="39">
        <f t="shared" ref="DL13:DN18" si="28">DP13+DT13+DX13+EB13+EF13</f>
        <v>0</v>
      </c>
      <c r="DM13" s="39">
        <f t="shared" si="28"/>
        <v>244280400</v>
      </c>
      <c r="DN13" s="39">
        <f t="shared" si="28"/>
        <v>0</v>
      </c>
      <c r="DO13" s="43">
        <f t="shared" ref="DO13:DO23" si="29">SUM(DP13:DQ13)</f>
        <v>230974000</v>
      </c>
      <c r="DP13" s="39"/>
      <c r="DQ13" s="39">
        <f>137516000+93458000</f>
        <v>230974000</v>
      </c>
      <c r="DR13" s="45"/>
      <c r="DS13" s="43">
        <f t="shared" ref="DS13:DS23" si="30">SUM(DT13:DU13)</f>
        <v>13306400</v>
      </c>
      <c r="DT13" s="39"/>
      <c r="DU13" s="39">
        <v>13306400</v>
      </c>
      <c r="DV13" s="45"/>
      <c r="DW13" s="43">
        <f t="shared" ref="DW13:DW23" si="31">SUM(DX13:DY13)</f>
        <v>0</v>
      </c>
      <c r="DX13" s="39"/>
      <c r="DY13" s="39"/>
      <c r="DZ13" s="45"/>
      <c r="EA13" s="43">
        <f t="shared" ref="EA13:EA23" si="32">SUM(EB13:EC13)</f>
        <v>0</v>
      </c>
      <c r="EB13" s="39"/>
      <c r="EC13" s="39"/>
      <c r="ED13" s="45"/>
      <c r="EE13" s="43">
        <f t="shared" ref="EE13:EE23" si="33">SUM(EF13:EG13)</f>
        <v>0</v>
      </c>
      <c r="EF13" s="39"/>
      <c r="EG13" s="39"/>
      <c r="EH13" s="45"/>
      <c r="EI13" s="43">
        <f t="shared" ref="EI13:EI22" si="34">SUM(EJ13:EK13)</f>
        <v>0</v>
      </c>
      <c r="EJ13" s="39">
        <f t="shared" ref="EJ13:EL15" si="35">EN13+ER13+EV13+EZ13+FD13+FH13+FL13+FP13+FT13</f>
        <v>0</v>
      </c>
      <c r="EK13" s="39">
        <f t="shared" si="35"/>
        <v>0</v>
      </c>
      <c r="EL13" s="39">
        <f t="shared" si="35"/>
        <v>0</v>
      </c>
      <c r="EM13" s="43">
        <f t="shared" ref="EM13:EM23" si="36">SUM(EN13:EO13)</f>
        <v>0</v>
      </c>
      <c r="EN13" s="39"/>
      <c r="EO13" s="39"/>
      <c r="EP13" s="45"/>
      <c r="EQ13" s="43">
        <f t="shared" ref="EQ13:EQ23" si="37">SUM(ER13:ES13)</f>
        <v>0</v>
      </c>
      <c r="ER13" s="39"/>
      <c r="ES13" s="39"/>
      <c r="ET13" s="45"/>
      <c r="EU13" s="43">
        <f t="shared" ref="EU13:EU23" si="38">SUM(EV13:EW13)</f>
        <v>0</v>
      </c>
      <c r="EV13" s="39"/>
      <c r="EW13" s="39"/>
      <c r="EX13" s="45"/>
      <c r="EY13" s="43">
        <f t="shared" ref="EY13:EY23" si="39">SUM(EZ13:FA13)</f>
        <v>0</v>
      </c>
      <c r="EZ13" s="39"/>
      <c r="FA13" s="39"/>
      <c r="FB13" s="45"/>
      <c r="FC13" s="43">
        <f t="shared" ref="FC13:FC23" si="40">SUM(FD13:FE13)</f>
        <v>0</v>
      </c>
      <c r="FD13" s="39"/>
      <c r="FE13" s="39"/>
      <c r="FF13" s="45"/>
      <c r="FG13" s="43">
        <f t="shared" ref="FG13:FG23" si="41">SUM(FH13:FI13)</f>
        <v>0</v>
      </c>
      <c r="FH13" s="39"/>
      <c r="FI13" s="39"/>
      <c r="FJ13" s="45"/>
      <c r="FK13" s="43">
        <f t="shared" ref="FK13:FK23" si="42">SUM(FL13:FM13)</f>
        <v>0</v>
      </c>
      <c r="FL13" s="39"/>
      <c r="FM13" s="39"/>
      <c r="FN13" s="45"/>
      <c r="FO13" s="43">
        <f t="shared" ref="FO13:FO23" si="43">SUM(FP13:FQ13)</f>
        <v>0</v>
      </c>
      <c r="FP13" s="39"/>
      <c r="FQ13" s="39"/>
      <c r="FR13" s="45"/>
      <c r="FS13" s="43">
        <f t="shared" ref="FS13:FS23" si="44">SUM(FT13:FU13)</f>
        <v>0</v>
      </c>
      <c r="FT13" s="39"/>
      <c r="FU13" s="39"/>
      <c r="FV13" s="45"/>
    </row>
    <row r="14" spans="1:178" ht="31.5" customHeight="1" x14ac:dyDescent="0.25">
      <c r="A14" s="30" t="s">
        <v>35</v>
      </c>
      <c r="B14" s="23">
        <v>130</v>
      </c>
      <c r="C14" s="23">
        <v>130</v>
      </c>
      <c r="D14" s="32">
        <f t="shared" si="24"/>
        <v>0</v>
      </c>
      <c r="E14" s="32">
        <v>0</v>
      </c>
      <c r="F14" s="32"/>
      <c r="G14" s="62"/>
      <c r="H14" s="62"/>
      <c r="I14" s="124">
        <f t="shared" si="1"/>
        <v>0</v>
      </c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7"/>
      <c r="DE14" s="41" t="s">
        <v>35</v>
      </c>
      <c r="DF14" s="42" t="s">
        <v>36</v>
      </c>
      <c r="DG14" s="43">
        <f t="shared" si="25"/>
        <v>58900000</v>
      </c>
      <c r="DH14" s="44">
        <f t="shared" si="26"/>
        <v>0</v>
      </c>
      <c r="DI14" s="44">
        <f t="shared" si="26"/>
        <v>58900000</v>
      </c>
      <c r="DJ14" s="44">
        <f t="shared" si="26"/>
        <v>0</v>
      </c>
      <c r="DK14" s="43">
        <f t="shared" si="27"/>
        <v>58900000</v>
      </c>
      <c r="DL14" s="39">
        <f t="shared" si="28"/>
        <v>0</v>
      </c>
      <c r="DM14" s="39">
        <f t="shared" si="28"/>
        <v>58900000</v>
      </c>
      <c r="DN14" s="39">
        <f t="shared" si="28"/>
        <v>0</v>
      </c>
      <c r="DO14" s="43">
        <f t="shared" si="29"/>
        <v>57900000</v>
      </c>
      <c r="DP14" s="39"/>
      <c r="DQ14" s="39">
        <v>57900000</v>
      </c>
      <c r="DR14" s="45"/>
      <c r="DS14" s="43">
        <f t="shared" si="30"/>
        <v>1000000</v>
      </c>
      <c r="DT14" s="39"/>
      <c r="DU14" s="39">
        <v>1000000</v>
      </c>
      <c r="DV14" s="45"/>
      <c r="DW14" s="43">
        <f t="shared" si="31"/>
        <v>0</v>
      </c>
      <c r="DX14" s="39"/>
      <c r="DY14" s="39"/>
      <c r="DZ14" s="45"/>
      <c r="EA14" s="43">
        <f t="shared" si="32"/>
        <v>0</v>
      </c>
      <c r="EB14" s="39"/>
      <c r="EC14" s="39"/>
      <c r="ED14" s="45"/>
      <c r="EE14" s="43">
        <f t="shared" si="33"/>
        <v>0</v>
      </c>
      <c r="EF14" s="39"/>
      <c r="EG14" s="39"/>
      <c r="EH14" s="45"/>
      <c r="EI14" s="43">
        <f t="shared" si="34"/>
        <v>0</v>
      </c>
      <c r="EJ14" s="39">
        <f t="shared" si="35"/>
        <v>0</v>
      </c>
      <c r="EK14" s="39">
        <f t="shared" si="35"/>
        <v>0</v>
      </c>
      <c r="EL14" s="39">
        <f t="shared" si="35"/>
        <v>0</v>
      </c>
      <c r="EM14" s="43">
        <f t="shared" si="36"/>
        <v>0</v>
      </c>
      <c r="EN14" s="39"/>
      <c r="EO14" s="39"/>
      <c r="EP14" s="45"/>
      <c r="EQ14" s="43">
        <f t="shared" si="37"/>
        <v>0</v>
      </c>
      <c r="ER14" s="39"/>
      <c r="ES14" s="39"/>
      <c r="ET14" s="45"/>
      <c r="EU14" s="43">
        <f t="shared" si="38"/>
        <v>0</v>
      </c>
      <c r="EV14" s="39"/>
      <c r="EW14" s="39"/>
      <c r="EX14" s="45"/>
      <c r="EY14" s="43">
        <f t="shared" si="39"/>
        <v>0</v>
      </c>
      <c r="EZ14" s="39"/>
      <c r="FA14" s="39"/>
      <c r="FB14" s="45"/>
      <c r="FC14" s="43">
        <f t="shared" si="40"/>
        <v>0</v>
      </c>
      <c r="FD14" s="39"/>
      <c r="FE14" s="39"/>
      <c r="FF14" s="45"/>
      <c r="FG14" s="43">
        <f t="shared" si="41"/>
        <v>0</v>
      </c>
      <c r="FH14" s="39"/>
      <c r="FI14" s="39"/>
      <c r="FJ14" s="45"/>
      <c r="FK14" s="43">
        <f t="shared" si="42"/>
        <v>0</v>
      </c>
      <c r="FL14" s="39"/>
      <c r="FM14" s="39"/>
      <c r="FN14" s="45"/>
      <c r="FO14" s="43">
        <f t="shared" si="43"/>
        <v>0</v>
      </c>
      <c r="FP14" s="39"/>
      <c r="FQ14" s="39"/>
      <c r="FR14" s="45"/>
      <c r="FS14" s="43">
        <f t="shared" si="44"/>
        <v>0</v>
      </c>
      <c r="FT14" s="39"/>
      <c r="FU14" s="39"/>
      <c r="FV14" s="45"/>
    </row>
    <row r="15" spans="1:178" ht="15" customHeight="1" x14ac:dyDescent="0.25">
      <c r="A15" s="30" t="s">
        <v>37</v>
      </c>
      <c r="B15" s="23">
        <v>130</v>
      </c>
      <c r="C15" s="23">
        <v>130</v>
      </c>
      <c r="D15" s="32">
        <f t="shared" si="24"/>
        <v>2295700</v>
      </c>
      <c r="E15" s="32"/>
      <c r="F15" s="32">
        <v>2295700</v>
      </c>
      <c r="G15" s="62"/>
      <c r="H15" s="62"/>
      <c r="I15" s="124">
        <f t="shared" si="1"/>
        <v>2295700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7"/>
      <c r="DE15" s="41" t="s">
        <v>37</v>
      </c>
      <c r="DF15" s="42" t="s">
        <v>38</v>
      </c>
      <c r="DG15" s="43">
        <f t="shared" si="25"/>
        <v>37241000</v>
      </c>
      <c r="DH15" s="44">
        <f t="shared" si="26"/>
        <v>0</v>
      </c>
      <c r="DI15" s="44">
        <f t="shared" si="26"/>
        <v>37241000</v>
      </c>
      <c r="DJ15" s="44">
        <f t="shared" si="26"/>
        <v>0</v>
      </c>
      <c r="DK15" s="43">
        <f t="shared" si="27"/>
        <v>37241000</v>
      </c>
      <c r="DL15" s="39">
        <f t="shared" si="28"/>
        <v>0</v>
      </c>
      <c r="DM15" s="39">
        <f t="shared" si="28"/>
        <v>37241000</v>
      </c>
      <c r="DN15" s="39">
        <f t="shared" si="28"/>
        <v>0</v>
      </c>
      <c r="DO15" s="43">
        <f t="shared" si="29"/>
        <v>37141000</v>
      </c>
      <c r="DP15" s="39"/>
      <c r="DQ15" s="39">
        <f>43503500-3162500-100000-3100000</f>
        <v>37141000</v>
      </c>
      <c r="DR15" s="45"/>
      <c r="DS15" s="43">
        <f t="shared" si="30"/>
        <v>100000</v>
      </c>
      <c r="DT15" s="39"/>
      <c r="DU15" s="39">
        <v>100000</v>
      </c>
      <c r="DV15" s="45"/>
      <c r="DW15" s="43">
        <f t="shared" si="31"/>
        <v>0</v>
      </c>
      <c r="DX15" s="39"/>
      <c r="DY15" s="39"/>
      <c r="DZ15" s="45"/>
      <c r="EA15" s="43">
        <f t="shared" si="32"/>
        <v>0</v>
      </c>
      <c r="EB15" s="39"/>
      <c r="EC15" s="39"/>
      <c r="ED15" s="45"/>
      <c r="EE15" s="43">
        <f t="shared" si="33"/>
        <v>0</v>
      </c>
      <c r="EF15" s="39"/>
      <c r="EG15" s="39"/>
      <c r="EH15" s="45"/>
      <c r="EI15" s="43">
        <f t="shared" si="34"/>
        <v>0</v>
      </c>
      <c r="EJ15" s="39">
        <f t="shared" si="35"/>
        <v>0</v>
      </c>
      <c r="EK15" s="39">
        <f t="shared" si="35"/>
        <v>0</v>
      </c>
      <c r="EL15" s="39">
        <f t="shared" si="35"/>
        <v>0</v>
      </c>
      <c r="EM15" s="43">
        <f t="shared" si="36"/>
        <v>0</v>
      </c>
      <c r="EN15" s="39"/>
      <c r="EO15" s="39"/>
      <c r="EP15" s="45"/>
      <c r="EQ15" s="43">
        <f t="shared" si="37"/>
        <v>0</v>
      </c>
      <c r="ER15" s="39"/>
      <c r="ES15" s="39"/>
      <c r="ET15" s="45"/>
      <c r="EU15" s="43">
        <f t="shared" si="38"/>
        <v>0</v>
      </c>
      <c r="EV15" s="39"/>
      <c r="EW15" s="39"/>
      <c r="EX15" s="45"/>
      <c r="EY15" s="43">
        <f t="shared" si="39"/>
        <v>0</v>
      </c>
      <c r="EZ15" s="39"/>
      <c r="FA15" s="39"/>
      <c r="FB15" s="45"/>
      <c r="FC15" s="43">
        <f t="shared" si="40"/>
        <v>0</v>
      </c>
      <c r="FD15" s="39"/>
      <c r="FE15" s="39"/>
      <c r="FF15" s="45"/>
      <c r="FG15" s="43">
        <f t="shared" si="41"/>
        <v>0</v>
      </c>
      <c r="FH15" s="39"/>
      <c r="FI15" s="39"/>
      <c r="FJ15" s="45"/>
      <c r="FK15" s="43">
        <f t="shared" si="42"/>
        <v>0</v>
      </c>
      <c r="FL15" s="39"/>
      <c r="FM15" s="39"/>
      <c r="FN15" s="45"/>
      <c r="FO15" s="43">
        <f t="shared" si="43"/>
        <v>0</v>
      </c>
      <c r="FP15" s="39"/>
      <c r="FQ15" s="39"/>
      <c r="FR15" s="45"/>
      <c r="FS15" s="43">
        <f t="shared" si="44"/>
        <v>0</v>
      </c>
      <c r="FT15" s="39"/>
      <c r="FU15" s="39"/>
      <c r="FV15" s="45"/>
    </row>
    <row r="16" spans="1:178" ht="28.5" customHeight="1" x14ac:dyDescent="0.25">
      <c r="A16" s="30" t="s">
        <v>39</v>
      </c>
      <c r="B16" s="23">
        <v>140</v>
      </c>
      <c r="C16" s="23">
        <v>140</v>
      </c>
      <c r="D16" s="32">
        <f t="shared" si="24"/>
        <v>0</v>
      </c>
      <c r="E16" s="32"/>
      <c r="F16" s="32"/>
      <c r="G16" s="3"/>
      <c r="H16" s="3"/>
      <c r="I16" s="124">
        <f t="shared" si="1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40"/>
      <c r="DE16" s="68" t="s">
        <v>39</v>
      </c>
      <c r="DF16" s="42" t="s">
        <v>40</v>
      </c>
      <c r="DG16" s="64">
        <f t="shared" si="25"/>
        <v>530000</v>
      </c>
      <c r="DH16" s="65">
        <f>DL16+EJ16</f>
        <v>0</v>
      </c>
      <c r="DI16" s="65">
        <f t="shared" si="26"/>
        <v>530000</v>
      </c>
      <c r="DJ16" s="65">
        <f t="shared" si="26"/>
        <v>0</v>
      </c>
      <c r="DK16" s="64">
        <f t="shared" si="27"/>
        <v>530000</v>
      </c>
      <c r="DL16" s="65">
        <f t="shared" si="28"/>
        <v>0</v>
      </c>
      <c r="DM16" s="65">
        <f t="shared" si="28"/>
        <v>530000</v>
      </c>
      <c r="DN16" s="65">
        <f t="shared" si="28"/>
        <v>0</v>
      </c>
      <c r="DO16" s="64">
        <f t="shared" si="29"/>
        <v>500000</v>
      </c>
      <c r="DP16" s="65"/>
      <c r="DQ16" s="65">
        <v>500000</v>
      </c>
      <c r="DR16" s="66"/>
      <c r="DS16" s="64">
        <f t="shared" si="30"/>
        <v>30000</v>
      </c>
      <c r="DT16" s="65"/>
      <c r="DU16" s="65">
        <v>30000</v>
      </c>
      <c r="DV16" s="66"/>
      <c r="DW16" s="64">
        <f t="shared" si="31"/>
        <v>0</v>
      </c>
      <c r="DX16" s="65"/>
      <c r="DY16" s="65"/>
      <c r="DZ16" s="66"/>
      <c r="EA16" s="64">
        <f t="shared" si="32"/>
        <v>0</v>
      </c>
      <c r="EB16" s="65"/>
      <c r="EC16" s="65"/>
      <c r="ED16" s="66"/>
      <c r="EE16" s="64">
        <f t="shared" si="33"/>
        <v>0</v>
      </c>
      <c r="EF16" s="65"/>
      <c r="EG16" s="65"/>
      <c r="EH16" s="66"/>
      <c r="EI16" s="64">
        <f t="shared" si="34"/>
        <v>0</v>
      </c>
      <c r="EJ16" s="65">
        <f t="shared" ref="EJ16:EL17" si="45">EN23+ER23+EV23+EZ23+FD23+FH23+FL23+FP23+FT23</f>
        <v>0</v>
      </c>
      <c r="EK16" s="65">
        <f t="shared" si="45"/>
        <v>0</v>
      </c>
      <c r="EL16" s="66">
        <f t="shared" si="45"/>
        <v>0</v>
      </c>
      <c r="EM16" s="64">
        <f t="shared" si="36"/>
        <v>0</v>
      </c>
      <c r="EN16" s="65"/>
      <c r="EO16" s="65"/>
      <c r="EP16" s="66"/>
      <c r="EQ16" s="64">
        <f t="shared" si="37"/>
        <v>0</v>
      </c>
      <c r="ER16" s="65"/>
      <c r="ES16" s="65"/>
      <c r="ET16" s="66"/>
      <c r="EU16" s="64">
        <f t="shared" si="38"/>
        <v>0</v>
      </c>
      <c r="EV16" s="65"/>
      <c r="EW16" s="65"/>
      <c r="EX16" s="66"/>
      <c r="EY16" s="64">
        <f t="shared" si="39"/>
        <v>0</v>
      </c>
      <c r="EZ16" s="65"/>
      <c r="FA16" s="65"/>
      <c r="FB16" s="66"/>
      <c r="FC16" s="64">
        <f t="shared" si="40"/>
        <v>0</v>
      </c>
      <c r="FD16" s="65"/>
      <c r="FE16" s="65"/>
      <c r="FF16" s="66"/>
      <c r="FG16" s="64">
        <f t="shared" si="41"/>
        <v>0</v>
      </c>
      <c r="FH16" s="65"/>
      <c r="FI16" s="65"/>
      <c r="FJ16" s="66"/>
      <c r="FK16" s="64">
        <f t="shared" si="42"/>
        <v>0</v>
      </c>
      <c r="FL16" s="65"/>
      <c r="FM16" s="65"/>
      <c r="FN16" s="66"/>
      <c r="FO16" s="64">
        <f t="shared" si="43"/>
        <v>0</v>
      </c>
      <c r="FP16" s="65"/>
      <c r="FQ16" s="65"/>
      <c r="FR16" s="66"/>
      <c r="FS16" s="64">
        <f t="shared" si="44"/>
        <v>0</v>
      </c>
      <c r="FT16" s="65"/>
      <c r="FU16" s="65"/>
      <c r="FV16" s="66"/>
    </row>
    <row r="17" spans="1:178" ht="18.75" customHeight="1" x14ac:dyDescent="0.25">
      <c r="A17" s="30" t="s">
        <v>41</v>
      </c>
      <c r="B17" s="23">
        <v>180</v>
      </c>
      <c r="C17" s="23">
        <v>180</v>
      </c>
      <c r="D17" s="32">
        <f t="shared" si="24"/>
        <v>3438650</v>
      </c>
      <c r="E17" s="32">
        <v>3438650</v>
      </c>
      <c r="F17" s="32"/>
      <c r="G17" s="3"/>
      <c r="H17" s="3"/>
      <c r="I17" s="124">
        <f t="shared" si="1"/>
        <v>3438650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40"/>
      <c r="DE17" s="68" t="s">
        <v>41</v>
      </c>
      <c r="DF17" s="42" t="s">
        <v>42</v>
      </c>
      <c r="DG17" s="64">
        <f t="shared" si="25"/>
        <v>97092710</v>
      </c>
      <c r="DH17" s="65">
        <f t="shared" ref="DH17:DH22" si="46">DL17+EJ17</f>
        <v>97092710</v>
      </c>
      <c r="DI17" s="65">
        <f t="shared" si="26"/>
        <v>0</v>
      </c>
      <c r="DJ17" s="65">
        <f t="shared" si="26"/>
        <v>0</v>
      </c>
      <c r="DK17" s="64">
        <f t="shared" si="27"/>
        <v>97092710</v>
      </c>
      <c r="DL17" s="65">
        <f t="shared" si="28"/>
        <v>97092710</v>
      </c>
      <c r="DM17" s="65">
        <f t="shared" si="28"/>
        <v>0</v>
      </c>
      <c r="DN17" s="65">
        <f t="shared" si="28"/>
        <v>0</v>
      </c>
      <c r="DO17" s="64">
        <f t="shared" si="29"/>
        <v>97092710</v>
      </c>
      <c r="DP17" s="65">
        <v>97092710</v>
      </c>
      <c r="DQ17" s="65"/>
      <c r="DR17" s="66"/>
      <c r="DS17" s="64">
        <f t="shared" si="30"/>
        <v>0</v>
      </c>
      <c r="DT17" s="65"/>
      <c r="DU17" s="65"/>
      <c r="DV17" s="66"/>
      <c r="DW17" s="64">
        <f t="shared" si="31"/>
        <v>0</v>
      </c>
      <c r="DX17" s="65"/>
      <c r="DY17" s="65"/>
      <c r="DZ17" s="66"/>
      <c r="EA17" s="64">
        <f t="shared" si="32"/>
        <v>0</v>
      </c>
      <c r="EB17" s="65"/>
      <c r="EC17" s="65"/>
      <c r="ED17" s="66"/>
      <c r="EE17" s="64">
        <f t="shared" si="33"/>
        <v>0</v>
      </c>
      <c r="EF17" s="65"/>
      <c r="EG17" s="65"/>
      <c r="EH17" s="66"/>
      <c r="EI17" s="64">
        <f t="shared" si="34"/>
        <v>0</v>
      </c>
      <c r="EJ17" s="65">
        <f t="shared" si="45"/>
        <v>0</v>
      </c>
      <c r="EK17" s="65">
        <f t="shared" si="45"/>
        <v>0</v>
      </c>
      <c r="EL17" s="66">
        <f t="shared" si="45"/>
        <v>0</v>
      </c>
      <c r="EM17" s="64">
        <f t="shared" si="36"/>
        <v>0</v>
      </c>
      <c r="EN17" s="65"/>
      <c r="EO17" s="65"/>
      <c r="EP17" s="66"/>
      <c r="EQ17" s="64">
        <f t="shared" si="37"/>
        <v>0</v>
      </c>
      <c r="ER17" s="65"/>
      <c r="ES17" s="65"/>
      <c r="ET17" s="66"/>
      <c r="EU17" s="64">
        <f t="shared" si="38"/>
        <v>0</v>
      </c>
      <c r="EV17" s="65"/>
      <c r="EW17" s="65"/>
      <c r="EX17" s="66"/>
      <c r="EY17" s="64">
        <f t="shared" si="39"/>
        <v>0</v>
      </c>
      <c r="EZ17" s="65"/>
      <c r="FA17" s="65"/>
      <c r="FB17" s="66"/>
      <c r="FC17" s="64">
        <f t="shared" si="40"/>
        <v>0</v>
      </c>
      <c r="FD17" s="65"/>
      <c r="FE17" s="65"/>
      <c r="FF17" s="66"/>
      <c r="FG17" s="64">
        <f t="shared" si="41"/>
        <v>0</v>
      </c>
      <c r="FH17" s="65"/>
      <c r="FI17" s="65"/>
      <c r="FJ17" s="66"/>
      <c r="FK17" s="64">
        <f t="shared" si="42"/>
        <v>0</v>
      </c>
      <c r="FL17" s="65"/>
      <c r="FM17" s="65"/>
      <c r="FN17" s="66"/>
      <c r="FO17" s="64">
        <f t="shared" si="43"/>
        <v>0</v>
      </c>
      <c r="FP17" s="65"/>
      <c r="FQ17" s="65"/>
      <c r="FR17" s="66"/>
      <c r="FS17" s="64">
        <f t="shared" si="44"/>
        <v>0</v>
      </c>
      <c r="FT17" s="65"/>
      <c r="FU17" s="65"/>
      <c r="FV17" s="66"/>
    </row>
    <row r="18" spans="1:178" ht="15" hidden="1" customHeight="1" x14ac:dyDescent="0.25">
      <c r="A18" s="30" t="s">
        <v>43</v>
      </c>
      <c r="B18" s="23"/>
      <c r="C18" s="23"/>
      <c r="D18" s="32">
        <f t="shared" si="24"/>
        <v>0</v>
      </c>
      <c r="E18" s="32"/>
      <c r="F18" s="32"/>
      <c r="G18" s="3"/>
      <c r="H18" s="3"/>
      <c r="I18" s="124">
        <f t="shared" si="1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40"/>
      <c r="DE18" s="68" t="s">
        <v>43</v>
      </c>
      <c r="DF18" s="42">
        <v>160</v>
      </c>
      <c r="DG18" s="64">
        <f t="shared" si="25"/>
        <v>0</v>
      </c>
      <c r="DH18" s="65">
        <f t="shared" si="46"/>
        <v>0</v>
      </c>
      <c r="DI18" s="65">
        <f t="shared" si="26"/>
        <v>0</v>
      </c>
      <c r="DJ18" s="65">
        <f t="shared" si="26"/>
        <v>0</v>
      </c>
      <c r="DK18" s="64">
        <f t="shared" si="27"/>
        <v>0</v>
      </c>
      <c r="DL18" s="65">
        <f t="shared" si="28"/>
        <v>0</v>
      </c>
      <c r="DM18" s="65">
        <f t="shared" si="28"/>
        <v>0</v>
      </c>
      <c r="DN18" s="65">
        <f t="shared" si="28"/>
        <v>0</v>
      </c>
      <c r="DO18" s="64">
        <f t="shared" si="29"/>
        <v>0</v>
      </c>
      <c r="DP18" s="65"/>
      <c r="DQ18" s="65"/>
      <c r="DR18" s="66"/>
      <c r="DS18" s="64">
        <f t="shared" si="30"/>
        <v>0</v>
      </c>
      <c r="DT18" s="65"/>
      <c r="DU18" s="65"/>
      <c r="DV18" s="66"/>
      <c r="DW18" s="64">
        <f t="shared" si="31"/>
        <v>0</v>
      </c>
      <c r="DX18" s="65"/>
      <c r="DY18" s="65"/>
      <c r="DZ18" s="66"/>
      <c r="EA18" s="64">
        <f t="shared" si="32"/>
        <v>0</v>
      </c>
      <c r="EB18" s="65"/>
      <c r="EC18" s="65"/>
      <c r="ED18" s="66"/>
      <c r="EE18" s="64">
        <f t="shared" si="33"/>
        <v>0</v>
      </c>
      <c r="EF18" s="65"/>
      <c r="EG18" s="65"/>
      <c r="EH18" s="66"/>
      <c r="EI18" s="64">
        <f t="shared" si="34"/>
        <v>0</v>
      </c>
      <c r="EJ18" s="65"/>
      <c r="EK18" s="65"/>
      <c r="EL18" s="66"/>
      <c r="EM18" s="64">
        <f t="shared" si="36"/>
        <v>0</v>
      </c>
      <c r="EN18" s="65"/>
      <c r="EO18" s="65"/>
      <c r="EP18" s="66"/>
      <c r="EQ18" s="64">
        <f t="shared" si="37"/>
        <v>0</v>
      </c>
      <c r="ER18" s="65"/>
      <c r="ES18" s="65"/>
      <c r="ET18" s="66"/>
      <c r="EU18" s="64">
        <f t="shared" si="38"/>
        <v>0</v>
      </c>
      <c r="EV18" s="65"/>
      <c r="EW18" s="65"/>
      <c r="EX18" s="66"/>
      <c r="EY18" s="64">
        <f t="shared" si="39"/>
        <v>0</v>
      </c>
      <c r="EZ18" s="65"/>
      <c r="FA18" s="65"/>
      <c r="FB18" s="66"/>
      <c r="FC18" s="64">
        <f t="shared" si="40"/>
        <v>0</v>
      </c>
      <c r="FD18" s="65"/>
      <c r="FE18" s="65"/>
      <c r="FF18" s="66"/>
      <c r="FG18" s="64">
        <f t="shared" si="41"/>
        <v>0</v>
      </c>
      <c r="FH18" s="65"/>
      <c r="FI18" s="65"/>
      <c r="FJ18" s="66"/>
      <c r="FK18" s="64">
        <f t="shared" si="42"/>
        <v>0</v>
      </c>
      <c r="FL18" s="65"/>
      <c r="FM18" s="65"/>
      <c r="FN18" s="66"/>
      <c r="FO18" s="64">
        <f t="shared" si="43"/>
        <v>0</v>
      </c>
      <c r="FP18" s="65"/>
      <c r="FQ18" s="65"/>
      <c r="FR18" s="66"/>
      <c r="FS18" s="64">
        <f t="shared" si="44"/>
        <v>0</v>
      </c>
      <c r="FT18" s="65"/>
      <c r="FU18" s="65"/>
      <c r="FV18" s="66"/>
    </row>
    <row r="19" spans="1:178" ht="15" customHeight="1" x14ac:dyDescent="0.25">
      <c r="A19" s="61" t="s">
        <v>102</v>
      </c>
      <c r="B19" s="23"/>
      <c r="C19" s="23"/>
      <c r="D19" s="32"/>
      <c r="E19" s="32">
        <v>3438650</v>
      </c>
      <c r="F19" s="32"/>
      <c r="G19" s="3"/>
      <c r="H19" s="3"/>
      <c r="I19" s="12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24"/>
      <c r="DE19" s="63"/>
      <c r="DF19" s="42"/>
      <c r="DG19" s="70"/>
      <c r="DH19" s="65"/>
      <c r="DI19" s="65"/>
      <c r="DJ19" s="126"/>
      <c r="DK19" s="64"/>
      <c r="DL19" s="65"/>
      <c r="DM19" s="65"/>
      <c r="DN19" s="126"/>
      <c r="DO19" s="64"/>
      <c r="DP19" s="65"/>
      <c r="DQ19" s="65"/>
      <c r="DR19" s="127"/>
      <c r="DS19" s="64"/>
      <c r="DT19" s="65"/>
      <c r="DU19" s="65"/>
      <c r="DV19" s="127"/>
      <c r="DW19" s="64"/>
      <c r="DX19" s="65"/>
      <c r="DY19" s="65"/>
      <c r="DZ19" s="127"/>
      <c r="EA19" s="64"/>
      <c r="EB19" s="65"/>
      <c r="EC19" s="65"/>
      <c r="ED19" s="127"/>
      <c r="EE19" s="64"/>
      <c r="EF19" s="65"/>
      <c r="EG19" s="65"/>
      <c r="EH19" s="127"/>
      <c r="EI19" s="64"/>
      <c r="EJ19" s="65"/>
      <c r="EK19" s="65"/>
      <c r="EL19" s="127"/>
      <c r="EM19" s="64"/>
      <c r="EN19" s="65"/>
      <c r="EO19" s="65"/>
      <c r="EP19" s="127"/>
      <c r="EQ19" s="64"/>
      <c r="ER19" s="65"/>
      <c r="ES19" s="65"/>
      <c r="ET19" s="127"/>
      <c r="EU19" s="64"/>
      <c r="EV19" s="65"/>
      <c r="EW19" s="65"/>
      <c r="EX19" s="127"/>
      <c r="EY19" s="64"/>
      <c r="EZ19" s="65"/>
      <c r="FA19" s="65"/>
      <c r="FB19" s="127"/>
      <c r="FC19" s="64"/>
      <c r="FD19" s="65"/>
      <c r="FE19" s="65"/>
      <c r="FF19" s="127"/>
      <c r="FG19" s="64"/>
      <c r="FH19" s="65"/>
      <c r="FI19" s="65"/>
      <c r="FJ19" s="127"/>
      <c r="FK19" s="64"/>
      <c r="FL19" s="65"/>
      <c r="FM19" s="65"/>
      <c r="FN19" s="127"/>
      <c r="FO19" s="64"/>
      <c r="FP19" s="65"/>
      <c r="FQ19" s="65"/>
      <c r="FR19" s="127"/>
      <c r="FS19" s="64"/>
      <c r="FT19" s="65"/>
      <c r="FU19" s="65"/>
      <c r="FV19" s="127"/>
    </row>
    <row r="20" spans="1:178" ht="15" customHeight="1" x14ac:dyDescent="0.25">
      <c r="A20" s="61" t="s">
        <v>103</v>
      </c>
      <c r="B20" s="23"/>
      <c r="C20" s="23"/>
      <c r="D20" s="32"/>
      <c r="E20" s="32">
        <v>0</v>
      </c>
      <c r="F20" s="32"/>
      <c r="G20" s="3"/>
      <c r="H20" s="3"/>
      <c r="I20" s="12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24"/>
      <c r="DE20" s="63"/>
      <c r="DF20" s="42"/>
      <c r="DG20" s="70"/>
      <c r="DH20" s="65"/>
      <c r="DI20" s="65"/>
      <c r="DJ20" s="126"/>
      <c r="DK20" s="64"/>
      <c r="DL20" s="65"/>
      <c r="DM20" s="65"/>
      <c r="DN20" s="126"/>
      <c r="DO20" s="64"/>
      <c r="DP20" s="65"/>
      <c r="DQ20" s="65"/>
      <c r="DR20" s="127"/>
      <c r="DS20" s="64"/>
      <c r="DT20" s="65"/>
      <c r="DU20" s="65"/>
      <c r="DV20" s="127"/>
      <c r="DW20" s="64"/>
      <c r="DX20" s="65"/>
      <c r="DY20" s="65"/>
      <c r="DZ20" s="127"/>
      <c r="EA20" s="64"/>
      <c r="EB20" s="65"/>
      <c r="EC20" s="65"/>
      <c r="ED20" s="127"/>
      <c r="EE20" s="64"/>
      <c r="EF20" s="65"/>
      <c r="EG20" s="65"/>
      <c r="EH20" s="127"/>
      <c r="EI20" s="64"/>
      <c r="EJ20" s="65"/>
      <c r="EK20" s="65"/>
      <c r="EL20" s="127"/>
      <c r="EM20" s="64"/>
      <c r="EN20" s="65"/>
      <c r="EO20" s="65"/>
      <c r="EP20" s="127"/>
      <c r="EQ20" s="64"/>
      <c r="ER20" s="65"/>
      <c r="ES20" s="65"/>
      <c r="ET20" s="127"/>
      <c r="EU20" s="64"/>
      <c r="EV20" s="65"/>
      <c r="EW20" s="65"/>
      <c r="EX20" s="127"/>
      <c r="EY20" s="64"/>
      <c r="EZ20" s="65"/>
      <c r="FA20" s="65"/>
      <c r="FB20" s="127"/>
      <c r="FC20" s="64"/>
      <c r="FD20" s="65"/>
      <c r="FE20" s="65"/>
      <c r="FF20" s="127"/>
      <c r="FG20" s="64"/>
      <c r="FH20" s="65"/>
      <c r="FI20" s="65"/>
      <c r="FJ20" s="127"/>
      <c r="FK20" s="64"/>
      <c r="FL20" s="65"/>
      <c r="FM20" s="65"/>
      <c r="FN20" s="127"/>
      <c r="FO20" s="64"/>
      <c r="FP20" s="65"/>
      <c r="FQ20" s="65"/>
      <c r="FR20" s="127"/>
      <c r="FS20" s="64"/>
      <c r="FT20" s="65"/>
      <c r="FU20" s="65"/>
      <c r="FV20" s="127"/>
    </row>
    <row r="21" spans="1:178" ht="16.5" customHeight="1" x14ac:dyDescent="0.25">
      <c r="A21" s="61" t="s">
        <v>44</v>
      </c>
      <c r="B21" s="23" t="s">
        <v>26</v>
      </c>
      <c r="C21" s="23" t="s">
        <v>26</v>
      </c>
      <c r="D21" s="32">
        <f>SUM(E21:F21)</f>
        <v>0</v>
      </c>
      <c r="E21" s="32"/>
      <c r="F21" s="32"/>
      <c r="G21" s="3"/>
      <c r="H21" s="3"/>
      <c r="I21" s="124">
        <f t="shared" si="1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24"/>
      <c r="DE21" s="63" t="s">
        <v>44</v>
      </c>
      <c r="DF21" s="42" t="s">
        <v>45</v>
      </c>
      <c r="DG21" s="70">
        <f>SUM(DG22:DG22)</f>
        <v>0</v>
      </c>
      <c r="DH21" s="71">
        <f>SUM(DH22:DH22)</f>
        <v>0</v>
      </c>
      <c r="DI21" s="71">
        <f>SUM(DI22:DI22)</f>
        <v>0</v>
      </c>
      <c r="DJ21" s="72">
        <f>SUM(DJ22:DJ22)</f>
        <v>0</v>
      </c>
      <c r="DK21" s="64">
        <f t="shared" si="27"/>
        <v>0</v>
      </c>
      <c r="DL21" s="71">
        <f>SUM(DL22:DL22)</f>
        <v>0</v>
      </c>
      <c r="DM21" s="71">
        <f>SUM(DM22:DM22)</f>
        <v>0</v>
      </c>
      <c r="DN21" s="72">
        <f>SUM(DN22:DN22)</f>
        <v>0</v>
      </c>
      <c r="DO21" s="64">
        <f t="shared" si="29"/>
        <v>0</v>
      </c>
      <c r="DP21" s="71">
        <f>SUM(DP22:DP22)</f>
        <v>0</v>
      </c>
      <c r="DQ21" s="71">
        <f>SUM(DQ22:DQ22)</f>
        <v>0</v>
      </c>
      <c r="DR21" s="72">
        <f>SUM(DR22:DR22)</f>
        <v>0</v>
      </c>
      <c r="DS21" s="64">
        <f t="shared" si="30"/>
        <v>0</v>
      </c>
      <c r="DT21" s="71">
        <f>SUM(DT22:DT22)</f>
        <v>0</v>
      </c>
      <c r="DU21" s="71">
        <f>SUM(DU22:DU22)</f>
        <v>0</v>
      </c>
      <c r="DV21" s="72">
        <f>SUM(DV22:DV22)</f>
        <v>0</v>
      </c>
      <c r="DW21" s="64">
        <f t="shared" si="31"/>
        <v>0</v>
      </c>
      <c r="DX21" s="71">
        <f>SUM(DX22:DX22)</f>
        <v>0</v>
      </c>
      <c r="DY21" s="71">
        <f>SUM(DY22:DY22)</f>
        <v>0</v>
      </c>
      <c r="DZ21" s="72">
        <f>SUM(DZ22:DZ22)</f>
        <v>0</v>
      </c>
      <c r="EA21" s="64">
        <f t="shared" si="32"/>
        <v>0</v>
      </c>
      <c r="EB21" s="71">
        <f>SUM(EB22:EB22)</f>
        <v>0</v>
      </c>
      <c r="EC21" s="71">
        <f>SUM(EC22:EC22)</f>
        <v>0</v>
      </c>
      <c r="ED21" s="72">
        <f>SUM(ED22:ED22)</f>
        <v>0</v>
      </c>
      <c r="EE21" s="64">
        <f t="shared" si="33"/>
        <v>0</v>
      </c>
      <c r="EF21" s="71">
        <f>SUM(EF22:EF22)</f>
        <v>0</v>
      </c>
      <c r="EG21" s="71">
        <f>SUM(EG22:EG22)</f>
        <v>0</v>
      </c>
      <c r="EH21" s="72">
        <f>SUM(EH22:EH22)</f>
        <v>0</v>
      </c>
      <c r="EI21" s="64">
        <f t="shared" si="34"/>
        <v>0</v>
      </c>
      <c r="EJ21" s="71">
        <f>SUM(EJ22:EJ22)</f>
        <v>0</v>
      </c>
      <c r="EK21" s="71">
        <f>SUM(EK22:EK22)</f>
        <v>0</v>
      </c>
      <c r="EL21" s="72">
        <f>SUM(EL22:EL22)</f>
        <v>0</v>
      </c>
      <c r="EM21" s="64">
        <f t="shared" si="36"/>
        <v>0</v>
      </c>
      <c r="EN21" s="71">
        <f>SUM(EN22:EN22)</f>
        <v>0</v>
      </c>
      <c r="EO21" s="71">
        <f>SUM(EO22:EO22)</f>
        <v>0</v>
      </c>
      <c r="EP21" s="72">
        <f>SUM(EP22:EP22)</f>
        <v>0</v>
      </c>
      <c r="EQ21" s="64">
        <f t="shared" si="37"/>
        <v>0</v>
      </c>
      <c r="ER21" s="71">
        <f>SUM(ER22:ER22)</f>
        <v>0</v>
      </c>
      <c r="ES21" s="71">
        <f>SUM(ES22:ES22)</f>
        <v>0</v>
      </c>
      <c r="ET21" s="72">
        <f>SUM(ET22:ET22)</f>
        <v>0</v>
      </c>
      <c r="EU21" s="64">
        <f t="shared" si="38"/>
        <v>0</v>
      </c>
      <c r="EV21" s="71">
        <f>SUM(EV22:EV22)</f>
        <v>0</v>
      </c>
      <c r="EW21" s="71">
        <f>SUM(EW22:EW22)</f>
        <v>0</v>
      </c>
      <c r="EX21" s="72">
        <f>SUM(EX22:EX22)</f>
        <v>0</v>
      </c>
      <c r="EY21" s="64">
        <f t="shared" si="39"/>
        <v>0</v>
      </c>
      <c r="EZ21" s="71">
        <f>SUM(EZ22:EZ22)</f>
        <v>0</v>
      </c>
      <c r="FA21" s="71">
        <f>SUM(FA22:FA22)</f>
        <v>0</v>
      </c>
      <c r="FB21" s="72">
        <f>SUM(FB22:FB22)</f>
        <v>0</v>
      </c>
      <c r="FC21" s="64">
        <f t="shared" si="40"/>
        <v>0</v>
      </c>
      <c r="FD21" s="71">
        <f>SUM(FD22:FD22)</f>
        <v>0</v>
      </c>
      <c r="FE21" s="71">
        <f>SUM(FE22:FE22)</f>
        <v>0</v>
      </c>
      <c r="FF21" s="72">
        <f>SUM(FF22:FF22)</f>
        <v>0</v>
      </c>
      <c r="FG21" s="64">
        <f t="shared" si="41"/>
        <v>0</v>
      </c>
      <c r="FH21" s="71">
        <f>SUM(FH22:FH22)</f>
        <v>0</v>
      </c>
      <c r="FI21" s="71">
        <f>SUM(FI22:FI22)</f>
        <v>0</v>
      </c>
      <c r="FJ21" s="72">
        <f>SUM(FJ22:FJ22)</f>
        <v>0</v>
      </c>
      <c r="FK21" s="64">
        <f t="shared" si="42"/>
        <v>0</v>
      </c>
      <c r="FL21" s="71">
        <f>SUM(FL22:FL22)</f>
        <v>0</v>
      </c>
      <c r="FM21" s="71">
        <f>SUM(FM22:FM22)</f>
        <v>0</v>
      </c>
      <c r="FN21" s="72">
        <f>SUM(FN22:FN22)</f>
        <v>0</v>
      </c>
      <c r="FO21" s="64">
        <f t="shared" si="43"/>
        <v>0</v>
      </c>
      <c r="FP21" s="71">
        <f>SUM(FP22:FP22)</f>
        <v>0</v>
      </c>
      <c r="FQ21" s="71">
        <f>SUM(FQ22:FQ22)</f>
        <v>0</v>
      </c>
      <c r="FR21" s="72">
        <f>SUM(FR22:FR22)</f>
        <v>0</v>
      </c>
      <c r="FS21" s="64">
        <f t="shared" si="44"/>
        <v>0</v>
      </c>
      <c r="FT21" s="71">
        <f>SUM(FT22:FT22)</f>
        <v>0</v>
      </c>
      <c r="FU21" s="71">
        <f>SUM(FU22:FU22)</f>
        <v>0</v>
      </c>
      <c r="FV21" s="72">
        <f>SUM(FV22:FV22)</f>
        <v>0</v>
      </c>
    </row>
    <row r="22" spans="1:178" ht="14.25" customHeight="1" x14ac:dyDescent="0.25">
      <c r="A22" s="30" t="s">
        <v>104</v>
      </c>
      <c r="B22" s="73">
        <v>410</v>
      </c>
      <c r="C22" s="73">
        <v>410</v>
      </c>
      <c r="D22" s="32">
        <f>SUM(E22:F22)</f>
        <v>0</v>
      </c>
      <c r="E22" s="32"/>
      <c r="F22" s="32"/>
      <c r="G22" s="74"/>
      <c r="H22" s="74"/>
      <c r="I22" s="124">
        <f t="shared" si="1"/>
        <v>0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5"/>
      <c r="DE22" s="41" t="s">
        <v>46</v>
      </c>
      <c r="DF22" s="76" t="s">
        <v>47</v>
      </c>
      <c r="DG22" s="43">
        <f t="shared" si="25"/>
        <v>0</v>
      </c>
      <c r="DH22" s="44">
        <f t="shared" si="46"/>
        <v>0</v>
      </c>
      <c r="DI22" s="44">
        <f t="shared" si="26"/>
        <v>0</v>
      </c>
      <c r="DJ22" s="44">
        <f t="shared" si="26"/>
        <v>0</v>
      </c>
      <c r="DK22" s="43">
        <f t="shared" si="27"/>
        <v>0</v>
      </c>
      <c r="DL22" s="39">
        <f t="shared" ref="DL22:DN23" si="47">DP22+DT22+DX22+EB22+EF22</f>
        <v>0</v>
      </c>
      <c r="DM22" s="39">
        <f t="shared" si="47"/>
        <v>0</v>
      </c>
      <c r="DN22" s="39">
        <f t="shared" si="47"/>
        <v>0</v>
      </c>
      <c r="DO22" s="43">
        <f t="shared" si="29"/>
        <v>0</v>
      </c>
      <c r="DP22" s="39"/>
      <c r="DQ22" s="39"/>
      <c r="DR22" s="45"/>
      <c r="DS22" s="43">
        <f t="shared" si="30"/>
        <v>0</v>
      </c>
      <c r="DT22" s="39"/>
      <c r="DU22" s="39"/>
      <c r="DV22" s="45"/>
      <c r="DW22" s="43">
        <f t="shared" si="31"/>
        <v>0</v>
      </c>
      <c r="DX22" s="39"/>
      <c r="DY22" s="39"/>
      <c r="DZ22" s="45"/>
      <c r="EA22" s="43">
        <f t="shared" si="32"/>
        <v>0</v>
      </c>
      <c r="EB22" s="39"/>
      <c r="EC22" s="39"/>
      <c r="ED22" s="45"/>
      <c r="EE22" s="43">
        <f t="shared" si="33"/>
        <v>0</v>
      </c>
      <c r="EF22" s="39"/>
      <c r="EG22" s="39"/>
      <c r="EH22" s="45"/>
      <c r="EI22" s="43">
        <f t="shared" si="34"/>
        <v>0</v>
      </c>
      <c r="EJ22" s="39">
        <f t="shared" ref="EJ22:EL22" si="48">EN22+ER22+EV22+EZ22+FD22+FH22+FL22+FP22+FT22</f>
        <v>0</v>
      </c>
      <c r="EK22" s="39">
        <f t="shared" si="48"/>
        <v>0</v>
      </c>
      <c r="EL22" s="39">
        <f t="shared" si="48"/>
        <v>0</v>
      </c>
      <c r="EM22" s="43">
        <f t="shared" si="36"/>
        <v>0</v>
      </c>
      <c r="EN22" s="39"/>
      <c r="EO22" s="39"/>
      <c r="EP22" s="45"/>
      <c r="EQ22" s="43">
        <f t="shared" si="37"/>
        <v>0</v>
      </c>
      <c r="ER22" s="39"/>
      <c r="ES22" s="39"/>
      <c r="ET22" s="45"/>
      <c r="EU22" s="43">
        <f t="shared" si="38"/>
        <v>0</v>
      </c>
      <c r="EV22" s="39"/>
      <c r="EW22" s="39"/>
      <c r="EX22" s="45"/>
      <c r="EY22" s="43">
        <f t="shared" si="39"/>
        <v>0</v>
      </c>
      <c r="EZ22" s="39"/>
      <c r="FA22" s="39"/>
      <c r="FB22" s="45"/>
      <c r="FC22" s="43">
        <f t="shared" si="40"/>
        <v>0</v>
      </c>
      <c r="FD22" s="39"/>
      <c r="FE22" s="39"/>
      <c r="FF22" s="45"/>
      <c r="FG22" s="43">
        <f t="shared" si="41"/>
        <v>0</v>
      </c>
      <c r="FH22" s="39"/>
      <c r="FI22" s="39"/>
      <c r="FJ22" s="45"/>
      <c r="FK22" s="43">
        <f t="shared" si="42"/>
        <v>0</v>
      </c>
      <c r="FL22" s="39"/>
      <c r="FM22" s="39"/>
      <c r="FN22" s="45"/>
      <c r="FO22" s="43">
        <f t="shared" si="43"/>
        <v>0</v>
      </c>
      <c r="FP22" s="39"/>
      <c r="FQ22" s="39"/>
      <c r="FR22" s="45"/>
      <c r="FS22" s="43">
        <f t="shared" si="44"/>
        <v>0</v>
      </c>
      <c r="FT22" s="39"/>
      <c r="FU22" s="39"/>
      <c r="FV22" s="45"/>
    </row>
    <row r="23" spans="1:178" ht="17.100000000000001" customHeight="1" x14ac:dyDescent="0.25">
      <c r="A23" s="30" t="s">
        <v>48</v>
      </c>
      <c r="B23" s="23">
        <v>180</v>
      </c>
      <c r="C23" s="23">
        <v>180</v>
      </c>
      <c r="D23" s="32">
        <f>SUM(E23:F23)</f>
        <v>434500</v>
      </c>
      <c r="E23" s="32"/>
      <c r="F23" s="32">
        <v>434500</v>
      </c>
      <c r="G23" s="3"/>
      <c r="H23" s="3"/>
      <c r="I23" s="124">
        <f t="shared" si="1"/>
        <v>434500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40"/>
      <c r="DE23" s="68" t="s">
        <v>48</v>
      </c>
      <c r="DF23" s="69" t="s">
        <v>49</v>
      </c>
      <c r="DG23" s="64">
        <f t="shared" si="25"/>
        <v>0</v>
      </c>
      <c r="DH23" s="65"/>
      <c r="DI23" s="65"/>
      <c r="DJ23" s="66"/>
      <c r="DK23" s="64">
        <f t="shared" si="27"/>
        <v>14244700</v>
      </c>
      <c r="DL23" s="65">
        <f t="shared" si="47"/>
        <v>0</v>
      </c>
      <c r="DM23" s="65">
        <f t="shared" si="47"/>
        <v>14244700</v>
      </c>
      <c r="DN23" s="65">
        <f t="shared" si="47"/>
        <v>3100000</v>
      </c>
      <c r="DO23" s="64">
        <f t="shared" si="29"/>
        <v>13900000</v>
      </c>
      <c r="DP23" s="65"/>
      <c r="DQ23" s="65">
        <f>3100000+360*2500*12</f>
        <v>13900000</v>
      </c>
      <c r="DR23" s="66">
        <v>3100000</v>
      </c>
      <c r="DS23" s="64">
        <f t="shared" si="30"/>
        <v>344700</v>
      </c>
      <c r="DT23" s="65"/>
      <c r="DU23" s="65">
        <v>344700</v>
      </c>
      <c r="DV23" s="66"/>
      <c r="DW23" s="64">
        <f t="shared" si="31"/>
        <v>0</v>
      </c>
      <c r="DX23" s="65"/>
      <c r="DY23" s="65"/>
      <c r="DZ23" s="66"/>
      <c r="EA23" s="64">
        <f t="shared" si="32"/>
        <v>0</v>
      </c>
      <c r="EB23" s="65"/>
      <c r="EC23" s="65"/>
      <c r="ED23" s="66"/>
      <c r="EE23" s="64">
        <f t="shared" si="33"/>
        <v>0</v>
      </c>
      <c r="EF23" s="65"/>
      <c r="EG23" s="65"/>
      <c r="EH23" s="66"/>
      <c r="EI23" s="64">
        <f>SUM(EJ16:EK16)</f>
        <v>0</v>
      </c>
      <c r="EJ23" s="65" t="e">
        <f>#REF!+#REF!+#REF!+#REF!+#REF!+#REF!+#REF!+#REF!+#REF!</f>
        <v>#REF!</v>
      </c>
      <c r="EK23" s="65" t="e">
        <f>#REF!+#REF!+#REF!+#REF!+#REF!+#REF!+#REF!+#REF!+#REF!</f>
        <v>#REF!</v>
      </c>
      <c r="EL23" s="66" t="e">
        <f>#REF!+#REF!+#REF!+#REF!+#REF!+#REF!+#REF!+#REF!+#REF!</f>
        <v>#REF!</v>
      </c>
      <c r="EM23" s="77">
        <f t="shared" si="36"/>
        <v>0</v>
      </c>
      <c r="EN23" s="65"/>
      <c r="EO23" s="65"/>
      <c r="EP23" s="66"/>
      <c r="EQ23" s="64">
        <f t="shared" si="37"/>
        <v>0</v>
      </c>
      <c r="ER23" s="65"/>
      <c r="ES23" s="65"/>
      <c r="ET23" s="66"/>
      <c r="EU23" s="64">
        <f t="shared" si="38"/>
        <v>0</v>
      </c>
      <c r="EV23" s="65"/>
      <c r="EW23" s="65"/>
      <c r="EX23" s="66"/>
      <c r="EY23" s="64">
        <f t="shared" si="39"/>
        <v>0</v>
      </c>
      <c r="EZ23" s="65"/>
      <c r="FA23" s="65"/>
      <c r="FB23" s="66"/>
      <c r="FC23" s="64">
        <f t="shared" si="40"/>
        <v>0</v>
      </c>
      <c r="FD23" s="65"/>
      <c r="FE23" s="65"/>
      <c r="FF23" s="66"/>
      <c r="FG23" s="64">
        <f t="shared" si="41"/>
        <v>0</v>
      </c>
      <c r="FH23" s="65"/>
      <c r="FI23" s="65"/>
      <c r="FJ23" s="66"/>
      <c r="FK23" s="64">
        <f t="shared" si="42"/>
        <v>0</v>
      </c>
      <c r="FL23" s="65"/>
      <c r="FM23" s="65"/>
      <c r="FN23" s="66"/>
      <c r="FO23" s="64">
        <f t="shared" si="43"/>
        <v>0</v>
      </c>
      <c r="FP23" s="65"/>
      <c r="FQ23" s="65"/>
      <c r="FR23" s="66"/>
      <c r="FS23" s="64">
        <f t="shared" si="44"/>
        <v>0</v>
      </c>
      <c r="FT23" s="65"/>
      <c r="FU23" s="65"/>
      <c r="FV23" s="66"/>
    </row>
    <row r="24" spans="1:178" ht="15" customHeight="1" thickBot="1" x14ac:dyDescent="0.3">
      <c r="A24" s="78"/>
      <c r="B24" s="31"/>
      <c r="C24" s="23"/>
      <c r="D24" s="23"/>
      <c r="E24" s="32"/>
      <c r="F24" s="32"/>
      <c r="G24" s="3"/>
      <c r="H24" s="3"/>
      <c r="I24" s="12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79"/>
      <c r="DF24" s="47"/>
      <c r="DG24" s="48"/>
      <c r="DH24" s="49"/>
      <c r="DI24" s="49"/>
      <c r="DJ24" s="50"/>
      <c r="DK24" s="48"/>
      <c r="DL24" s="49"/>
      <c r="DM24" s="49"/>
      <c r="DN24" s="50"/>
      <c r="DO24" s="48"/>
      <c r="DP24" s="49"/>
      <c r="DQ24" s="49"/>
      <c r="DR24" s="50"/>
      <c r="DS24" s="48"/>
      <c r="DT24" s="49"/>
      <c r="DU24" s="49"/>
      <c r="DV24" s="50"/>
      <c r="DW24" s="48"/>
      <c r="DX24" s="49"/>
      <c r="DY24" s="49"/>
      <c r="DZ24" s="50"/>
      <c r="EA24" s="48"/>
      <c r="EB24" s="49"/>
      <c r="EC24" s="49"/>
      <c r="ED24" s="50"/>
      <c r="EE24" s="48"/>
      <c r="EF24" s="49"/>
      <c r="EG24" s="49"/>
      <c r="EH24" s="50"/>
      <c r="EI24" s="48"/>
      <c r="EJ24" s="80"/>
      <c r="EK24" s="80"/>
      <c r="EL24" s="81"/>
      <c r="EM24" s="48"/>
      <c r="EN24" s="49"/>
      <c r="EO24" s="49"/>
      <c r="EP24" s="50"/>
      <c r="EQ24" s="48"/>
      <c r="ER24" s="49"/>
      <c r="ES24" s="49"/>
      <c r="ET24" s="50"/>
      <c r="EU24" s="48"/>
      <c r="EV24" s="49"/>
      <c r="EW24" s="49"/>
      <c r="EX24" s="50"/>
      <c r="EY24" s="48"/>
      <c r="EZ24" s="49"/>
      <c r="FA24" s="49"/>
      <c r="FB24" s="50"/>
      <c r="FC24" s="48"/>
      <c r="FD24" s="49"/>
      <c r="FE24" s="49"/>
      <c r="FF24" s="50"/>
      <c r="FG24" s="48"/>
      <c r="FH24" s="49"/>
      <c r="FI24" s="49"/>
      <c r="FJ24" s="50"/>
      <c r="FK24" s="48"/>
      <c r="FL24" s="49"/>
      <c r="FM24" s="49"/>
      <c r="FN24" s="50"/>
      <c r="FO24" s="48"/>
      <c r="FP24" s="49"/>
      <c r="FQ24" s="49"/>
      <c r="FR24" s="50"/>
      <c r="FS24" s="48"/>
      <c r="FT24" s="49"/>
      <c r="FU24" s="49"/>
      <c r="FV24" s="50"/>
    </row>
    <row r="25" spans="1:178" ht="18.75" customHeight="1" thickBot="1" x14ac:dyDescent="0.3">
      <c r="A25" s="82" t="s">
        <v>50</v>
      </c>
      <c r="B25" s="23" t="s">
        <v>26</v>
      </c>
      <c r="C25" s="23"/>
      <c r="D25" s="32">
        <f>E25+F25</f>
        <v>38572443.670000002</v>
      </c>
      <c r="E25" s="32">
        <f>E26+E43+E48+E52+E53+E31+E40+E39</f>
        <v>18957436</v>
      </c>
      <c r="F25" s="32">
        <f>F26+F43+F48+F52+F53+F31+F40+F39</f>
        <v>19615007.670000002</v>
      </c>
      <c r="G25" s="53"/>
      <c r="H25" s="53"/>
      <c r="I25" s="124">
        <f>E25+F25</f>
        <v>38572443.670000002</v>
      </c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4"/>
      <c r="DE25" s="55" t="s">
        <v>50</v>
      </c>
      <c r="DF25" s="56" t="s">
        <v>51</v>
      </c>
      <c r="DG25" s="57" t="e">
        <f>DG26+DG43+#REF!+#REF!+DG48+DG52+DG53+#REF!</f>
        <v>#REF!</v>
      </c>
      <c r="DH25" s="58" t="e">
        <f>DH26+DH43+#REF!+#REF!+DH48+DH52+DH53+#REF!</f>
        <v>#REF!</v>
      </c>
      <c r="DI25" s="58" t="e">
        <f>DI26+DI43+#REF!+#REF!+DI48+DI52+DI53+#REF!</f>
        <v>#REF!</v>
      </c>
      <c r="DJ25" s="59" t="e">
        <f>DJ26+DJ43+#REF!+#REF!+DJ48+DJ52+DJ53+#REF!</f>
        <v>#REF!</v>
      </c>
      <c r="DK25" s="57" t="e">
        <f>DK26+DK43+#REF!+#REF!+DK48+DK52+DK53+#REF!</f>
        <v>#REF!</v>
      </c>
      <c r="DL25" s="58" t="e">
        <f>DL26+DL43+#REF!+#REF!+DL48+DL52+DL53+#REF!</f>
        <v>#REF!</v>
      </c>
      <c r="DM25" s="58" t="e">
        <f>DM26+DM43+#REF!+#REF!+DM48+DM52+DM53+#REF!</f>
        <v>#REF!</v>
      </c>
      <c r="DN25" s="59" t="e">
        <f>DN26+DN43+#REF!+#REF!+DN48+DN52+DN53+#REF!</f>
        <v>#REF!</v>
      </c>
      <c r="DO25" s="57" t="e">
        <f>DO26+DO43+#REF!+#REF!+DO48+DO52+DO53+#REF!</f>
        <v>#REF!</v>
      </c>
      <c r="DP25" s="58" t="e">
        <f>DP26+DP43+#REF!+#REF!+DP48+DP52+DP53+#REF!</f>
        <v>#REF!</v>
      </c>
      <c r="DQ25" s="58" t="e">
        <f>DQ26+DQ43+#REF!+#REF!+DQ48+DQ52+DQ53+#REF!</f>
        <v>#REF!</v>
      </c>
      <c r="DR25" s="59" t="e">
        <f>DR26+DR43+#REF!+#REF!+DR48+DR52+DR53+#REF!</f>
        <v>#REF!</v>
      </c>
      <c r="DS25" s="57" t="e">
        <f>DS26+DS43+#REF!+#REF!+DS48+DS52+DS53+#REF!</f>
        <v>#REF!</v>
      </c>
      <c r="DT25" s="58" t="e">
        <f>DT26+DT43+#REF!+#REF!+DT48+DT52+DT53+#REF!</f>
        <v>#REF!</v>
      </c>
      <c r="DU25" s="58" t="e">
        <f>DU26+DU43+#REF!+#REF!+DU48+DU52+DU53+#REF!</f>
        <v>#REF!</v>
      </c>
      <c r="DV25" s="59" t="e">
        <f>DV26+DV43+#REF!+#REF!+DV48+DV52+DV53+#REF!</f>
        <v>#REF!</v>
      </c>
      <c r="DW25" s="57" t="e">
        <f>DW26+DW43+#REF!+#REF!+DW48+DW52+DW53+#REF!</f>
        <v>#REF!</v>
      </c>
      <c r="DX25" s="58" t="e">
        <f>DX26+DX43+#REF!+#REF!+DX48+DX52+DX53+#REF!</f>
        <v>#REF!</v>
      </c>
      <c r="DY25" s="58" t="e">
        <f>DY26+DY43+#REF!+#REF!+DY48+DY52+DY53+#REF!</f>
        <v>#REF!</v>
      </c>
      <c r="DZ25" s="59" t="e">
        <f>DZ26+DZ43+#REF!+#REF!+DZ48+DZ52+DZ53+#REF!</f>
        <v>#REF!</v>
      </c>
      <c r="EA25" s="57" t="e">
        <f>EA26+EA43+#REF!+#REF!+EA48+EA52+EA53+#REF!</f>
        <v>#REF!</v>
      </c>
      <c r="EB25" s="58" t="e">
        <f>EB26+EB43+#REF!+#REF!+EB48+EB52+EB53+#REF!</f>
        <v>#REF!</v>
      </c>
      <c r="EC25" s="58" t="e">
        <f>EC26+EC43+#REF!+#REF!+EC48+EC52+EC53+#REF!</f>
        <v>#REF!</v>
      </c>
      <c r="ED25" s="59" t="e">
        <f>ED26+ED43+#REF!+#REF!+ED48+ED52+ED53+#REF!</f>
        <v>#REF!</v>
      </c>
      <c r="EE25" s="57" t="e">
        <f>EE26+EE43+#REF!+#REF!+EE48+EE52+EE53+#REF!</f>
        <v>#REF!</v>
      </c>
      <c r="EF25" s="58" t="e">
        <f>EF26+EF43+#REF!+#REF!+EF48+EF52+EF53+#REF!</f>
        <v>#REF!</v>
      </c>
      <c r="EG25" s="58" t="e">
        <f>EG26+EG43+#REF!+#REF!+EG48+EG52+EG53+#REF!</f>
        <v>#REF!</v>
      </c>
      <c r="EH25" s="59" t="e">
        <f>EH26+EH43+#REF!+#REF!+EH48+EH52+EH53+#REF!</f>
        <v>#REF!</v>
      </c>
      <c r="EI25" s="57" t="e">
        <f>EI26+EI43+#REF!+#REF!+EI48+EI52+EI53+#REF!</f>
        <v>#REF!</v>
      </c>
      <c r="EJ25" s="58" t="e">
        <f>EJ26+EJ43+#REF!+#REF!+EJ48+EJ52+EJ53+#REF!</f>
        <v>#REF!</v>
      </c>
      <c r="EK25" s="58" t="e">
        <f>EK26+EK43+#REF!+#REF!+EK48+EK52+EK53+#REF!</f>
        <v>#REF!</v>
      </c>
      <c r="EL25" s="59" t="e">
        <f>EL26+EL43+#REF!+#REF!+EL48+EL52+EL53+#REF!</f>
        <v>#REF!</v>
      </c>
      <c r="EM25" s="57" t="e">
        <f>EM26+EM43+#REF!+#REF!+EM48+EM52+EM53+#REF!</f>
        <v>#REF!</v>
      </c>
      <c r="EN25" s="58" t="e">
        <f>EN26+EN43+#REF!+#REF!+EN48+EN52+EN53+#REF!</f>
        <v>#REF!</v>
      </c>
      <c r="EO25" s="58" t="e">
        <f>EO26+EO43+#REF!+#REF!+EO48+EO52+EO53+#REF!</f>
        <v>#REF!</v>
      </c>
      <c r="EP25" s="59" t="e">
        <f>EP26+EP43+#REF!+#REF!+EP48+EP52+EP53+#REF!</f>
        <v>#REF!</v>
      </c>
      <c r="EQ25" s="57" t="e">
        <f>EQ26+EQ43+#REF!+#REF!+EQ48+EQ52+EQ53+#REF!</f>
        <v>#REF!</v>
      </c>
      <c r="ER25" s="58" t="e">
        <f>ER26+ER43+#REF!+#REF!+ER48+ER52+ER53+#REF!</f>
        <v>#REF!</v>
      </c>
      <c r="ES25" s="58" t="e">
        <f>ES26+ES43+#REF!+#REF!+ES48+ES52+ES53+#REF!</f>
        <v>#REF!</v>
      </c>
      <c r="ET25" s="59" t="e">
        <f>ET26+ET43+#REF!+#REF!+ET48+ET52+ET53+#REF!</f>
        <v>#REF!</v>
      </c>
      <c r="EU25" s="57" t="e">
        <f>EU26+EU43+#REF!+#REF!+EU48+EU52+EU53+#REF!</f>
        <v>#REF!</v>
      </c>
      <c r="EV25" s="58" t="e">
        <f>EV26+EV43+#REF!+#REF!+EV48+EV52+EV53+#REF!</f>
        <v>#REF!</v>
      </c>
      <c r="EW25" s="58" t="e">
        <f>EW26+EW43+#REF!+#REF!+EW48+EW52+EW53+#REF!</f>
        <v>#REF!</v>
      </c>
      <c r="EX25" s="59" t="e">
        <f>EX26+EX43+#REF!+#REF!+EX48+EX52+EX53+#REF!</f>
        <v>#REF!</v>
      </c>
      <c r="EY25" s="57" t="e">
        <f>EY26+EY43+#REF!+#REF!+EY48+EY52+EY53+#REF!</f>
        <v>#REF!</v>
      </c>
      <c r="EZ25" s="58" t="e">
        <f>EZ26+EZ43+#REF!+#REF!+EZ48+EZ52+EZ53+#REF!</f>
        <v>#REF!</v>
      </c>
      <c r="FA25" s="58" t="e">
        <f>FA26+FA43+#REF!+#REF!+FA48+FA52+FA53+#REF!</f>
        <v>#REF!</v>
      </c>
      <c r="FB25" s="59" t="e">
        <f>FB26+FB43+#REF!+#REF!+FB48+FB52+FB53+#REF!</f>
        <v>#REF!</v>
      </c>
      <c r="FC25" s="57" t="e">
        <f>FC26+FC43+#REF!+#REF!+FC48+FC52+FC53+#REF!</f>
        <v>#REF!</v>
      </c>
      <c r="FD25" s="58" t="e">
        <f>FD26+FD43+#REF!+#REF!+FD48+FD52+FD53+#REF!</f>
        <v>#REF!</v>
      </c>
      <c r="FE25" s="58" t="e">
        <f>FE26+FE43+#REF!+#REF!+FE48+FE52+FE53+#REF!</f>
        <v>#REF!</v>
      </c>
      <c r="FF25" s="59" t="e">
        <f>FF26+FF43+#REF!+#REF!+FF48+FF52+FF53+#REF!</f>
        <v>#REF!</v>
      </c>
      <c r="FG25" s="57" t="e">
        <f>FG26+FG43+#REF!+#REF!+FG48+FG52+FG53+#REF!</f>
        <v>#REF!</v>
      </c>
      <c r="FH25" s="58" t="e">
        <f>FH26+FH43+#REF!+#REF!+FH48+FH52+FH53+#REF!</f>
        <v>#REF!</v>
      </c>
      <c r="FI25" s="58" t="e">
        <f>FI26+FI43+#REF!+#REF!+FI48+FI52+FI53+#REF!</f>
        <v>#REF!</v>
      </c>
      <c r="FJ25" s="59" t="e">
        <f>FJ26+FJ43+#REF!+#REF!+FJ48+FJ52+FJ53+#REF!</f>
        <v>#REF!</v>
      </c>
      <c r="FK25" s="57" t="e">
        <f>FK26+FK43+#REF!+#REF!+FK48+FK52+FK53+#REF!</f>
        <v>#REF!</v>
      </c>
      <c r="FL25" s="58" t="e">
        <f>FL26+FL43+#REF!+#REF!+FL48+FL52+FL53+#REF!</f>
        <v>#REF!</v>
      </c>
      <c r="FM25" s="58" t="e">
        <f>FM26+FM43+#REF!+#REF!+FM48+FM52+FM53+#REF!</f>
        <v>#REF!</v>
      </c>
      <c r="FN25" s="59" t="e">
        <f>FN26+FN43+#REF!+#REF!+FN48+FN52+FN53+#REF!</f>
        <v>#REF!</v>
      </c>
      <c r="FO25" s="57" t="e">
        <f>FO26+FO43+#REF!+#REF!+FO48+FO52+FO53+#REF!</f>
        <v>#REF!</v>
      </c>
      <c r="FP25" s="58" t="e">
        <f>FP26+FP43+#REF!+#REF!+FP48+FP52+FP53+#REF!</f>
        <v>#REF!</v>
      </c>
      <c r="FQ25" s="58" t="e">
        <f>FQ26+FQ43+#REF!+#REF!+FQ48+FQ52+FQ53+#REF!</f>
        <v>#REF!</v>
      </c>
      <c r="FR25" s="59" t="e">
        <f>FR26+FR43+#REF!+#REF!+FR48+FR52+FR53+#REF!</f>
        <v>#REF!</v>
      </c>
      <c r="FS25" s="57" t="e">
        <f>FS26+FS43+#REF!+#REF!+FS48+FS52+FS53+#REF!</f>
        <v>#REF!</v>
      </c>
      <c r="FT25" s="58" t="e">
        <f>FT26+FT43+#REF!+#REF!+FT48+FT52+FT53+#REF!</f>
        <v>#REF!</v>
      </c>
      <c r="FU25" s="58" t="e">
        <f>FU26+FU43+#REF!+#REF!+FU48+FU52+FU53+#REF!</f>
        <v>#REF!</v>
      </c>
      <c r="FV25" s="59" t="e">
        <f>FV26+FV43+#REF!+#REF!+FV48+FV52+FV53+#REF!</f>
        <v>#REF!</v>
      </c>
    </row>
    <row r="26" spans="1:178" ht="14.25" customHeight="1" x14ac:dyDescent="0.25">
      <c r="A26" s="30" t="s">
        <v>52</v>
      </c>
      <c r="B26" s="23">
        <v>100</v>
      </c>
      <c r="C26" s="23"/>
      <c r="D26" s="32">
        <f>E26+F26</f>
        <v>23969216.059999999</v>
      </c>
      <c r="E26" s="32">
        <f>E27+E28+E29+E30</f>
        <v>10561730</v>
      </c>
      <c r="F26" s="32">
        <f>F27+F28+F29+F30</f>
        <v>13407486.059999999</v>
      </c>
      <c r="G26" s="83"/>
      <c r="H26" s="83"/>
      <c r="I26" s="124">
        <f t="shared" ref="I26:I56" si="49">E26+F26</f>
        <v>23969216.059999999</v>
      </c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4"/>
      <c r="DE26" s="60" t="s">
        <v>52</v>
      </c>
      <c r="DF26" s="85" t="s">
        <v>53</v>
      </c>
      <c r="DG26" s="86" t="e">
        <f t="shared" ref="DG26:EL26" si="50">DG27+DG28+DG29+DG30</f>
        <v>#REF!</v>
      </c>
      <c r="DH26" s="87" t="e">
        <f t="shared" si="50"/>
        <v>#REF!</v>
      </c>
      <c r="DI26" s="87" t="e">
        <f t="shared" si="50"/>
        <v>#REF!</v>
      </c>
      <c r="DJ26" s="88" t="e">
        <f t="shared" si="50"/>
        <v>#REF!</v>
      </c>
      <c r="DK26" s="86" t="e">
        <f t="shared" si="50"/>
        <v>#REF!</v>
      </c>
      <c r="DL26" s="87" t="e">
        <f t="shared" si="50"/>
        <v>#REF!</v>
      </c>
      <c r="DM26" s="87" t="e">
        <f t="shared" si="50"/>
        <v>#REF!</v>
      </c>
      <c r="DN26" s="88" t="e">
        <f t="shared" si="50"/>
        <v>#REF!</v>
      </c>
      <c r="DO26" s="86" t="e">
        <f t="shared" si="50"/>
        <v>#REF!</v>
      </c>
      <c r="DP26" s="87" t="e">
        <f t="shared" si="50"/>
        <v>#REF!</v>
      </c>
      <c r="DQ26" s="87" t="e">
        <f t="shared" si="50"/>
        <v>#REF!</v>
      </c>
      <c r="DR26" s="88" t="e">
        <f t="shared" si="50"/>
        <v>#REF!</v>
      </c>
      <c r="DS26" s="86" t="e">
        <f t="shared" si="50"/>
        <v>#REF!</v>
      </c>
      <c r="DT26" s="87" t="e">
        <f t="shared" si="50"/>
        <v>#REF!</v>
      </c>
      <c r="DU26" s="87" t="e">
        <f t="shared" si="50"/>
        <v>#REF!</v>
      </c>
      <c r="DV26" s="88" t="e">
        <f t="shared" si="50"/>
        <v>#REF!</v>
      </c>
      <c r="DW26" s="86" t="e">
        <f t="shared" si="50"/>
        <v>#REF!</v>
      </c>
      <c r="DX26" s="87" t="e">
        <f t="shared" si="50"/>
        <v>#REF!</v>
      </c>
      <c r="DY26" s="87" t="e">
        <f t="shared" si="50"/>
        <v>#REF!</v>
      </c>
      <c r="DZ26" s="88" t="e">
        <f t="shared" si="50"/>
        <v>#REF!</v>
      </c>
      <c r="EA26" s="86" t="e">
        <f t="shared" si="50"/>
        <v>#REF!</v>
      </c>
      <c r="EB26" s="87" t="e">
        <f t="shared" si="50"/>
        <v>#REF!</v>
      </c>
      <c r="EC26" s="87" t="e">
        <f t="shared" si="50"/>
        <v>#REF!</v>
      </c>
      <c r="ED26" s="88" t="e">
        <f t="shared" si="50"/>
        <v>#REF!</v>
      </c>
      <c r="EE26" s="86" t="e">
        <f t="shared" si="50"/>
        <v>#REF!</v>
      </c>
      <c r="EF26" s="87" t="e">
        <f t="shared" si="50"/>
        <v>#REF!</v>
      </c>
      <c r="EG26" s="87" t="e">
        <f t="shared" si="50"/>
        <v>#REF!</v>
      </c>
      <c r="EH26" s="88" t="e">
        <f t="shared" si="50"/>
        <v>#REF!</v>
      </c>
      <c r="EI26" s="86" t="e">
        <f t="shared" si="50"/>
        <v>#REF!</v>
      </c>
      <c r="EJ26" s="87" t="e">
        <f t="shared" si="50"/>
        <v>#REF!</v>
      </c>
      <c r="EK26" s="87" t="e">
        <f t="shared" si="50"/>
        <v>#REF!</v>
      </c>
      <c r="EL26" s="88" t="e">
        <f t="shared" si="50"/>
        <v>#REF!</v>
      </c>
      <c r="EM26" s="86" t="e">
        <f t="shared" ref="EM26:FR26" si="51">EM27+EM28+EM29+EM30</f>
        <v>#REF!</v>
      </c>
      <c r="EN26" s="87" t="e">
        <f t="shared" si="51"/>
        <v>#REF!</v>
      </c>
      <c r="EO26" s="87" t="e">
        <f t="shared" si="51"/>
        <v>#REF!</v>
      </c>
      <c r="EP26" s="88" t="e">
        <f t="shared" si="51"/>
        <v>#REF!</v>
      </c>
      <c r="EQ26" s="86" t="e">
        <f t="shared" si="51"/>
        <v>#REF!</v>
      </c>
      <c r="ER26" s="87" t="e">
        <f t="shared" si="51"/>
        <v>#REF!</v>
      </c>
      <c r="ES26" s="87" t="e">
        <f t="shared" si="51"/>
        <v>#REF!</v>
      </c>
      <c r="ET26" s="88" t="e">
        <f t="shared" si="51"/>
        <v>#REF!</v>
      </c>
      <c r="EU26" s="86" t="e">
        <f t="shared" si="51"/>
        <v>#REF!</v>
      </c>
      <c r="EV26" s="87" t="e">
        <f t="shared" si="51"/>
        <v>#REF!</v>
      </c>
      <c r="EW26" s="87" t="e">
        <f t="shared" si="51"/>
        <v>#REF!</v>
      </c>
      <c r="EX26" s="88" t="e">
        <f t="shared" si="51"/>
        <v>#REF!</v>
      </c>
      <c r="EY26" s="86" t="e">
        <f t="shared" si="51"/>
        <v>#REF!</v>
      </c>
      <c r="EZ26" s="87" t="e">
        <f t="shared" si="51"/>
        <v>#REF!</v>
      </c>
      <c r="FA26" s="87" t="e">
        <f t="shared" si="51"/>
        <v>#REF!</v>
      </c>
      <c r="FB26" s="88" t="e">
        <f t="shared" si="51"/>
        <v>#REF!</v>
      </c>
      <c r="FC26" s="86" t="e">
        <f t="shared" si="51"/>
        <v>#REF!</v>
      </c>
      <c r="FD26" s="87" t="e">
        <f t="shared" si="51"/>
        <v>#REF!</v>
      </c>
      <c r="FE26" s="87" t="e">
        <f t="shared" si="51"/>
        <v>#REF!</v>
      </c>
      <c r="FF26" s="88" t="e">
        <f t="shared" si="51"/>
        <v>#REF!</v>
      </c>
      <c r="FG26" s="86" t="e">
        <f t="shared" si="51"/>
        <v>#REF!</v>
      </c>
      <c r="FH26" s="87" t="e">
        <f t="shared" si="51"/>
        <v>#REF!</v>
      </c>
      <c r="FI26" s="87" t="e">
        <f t="shared" si="51"/>
        <v>#REF!</v>
      </c>
      <c r="FJ26" s="88" t="e">
        <f t="shared" si="51"/>
        <v>#REF!</v>
      </c>
      <c r="FK26" s="86" t="e">
        <f t="shared" si="51"/>
        <v>#REF!</v>
      </c>
      <c r="FL26" s="87" t="e">
        <f t="shared" si="51"/>
        <v>#REF!</v>
      </c>
      <c r="FM26" s="87" t="e">
        <f t="shared" si="51"/>
        <v>#REF!</v>
      </c>
      <c r="FN26" s="88" t="e">
        <f t="shared" si="51"/>
        <v>#REF!</v>
      </c>
      <c r="FO26" s="86" t="e">
        <f t="shared" si="51"/>
        <v>#REF!</v>
      </c>
      <c r="FP26" s="87" t="e">
        <f t="shared" si="51"/>
        <v>#REF!</v>
      </c>
      <c r="FQ26" s="87" t="e">
        <f t="shared" si="51"/>
        <v>#REF!</v>
      </c>
      <c r="FR26" s="88" t="e">
        <f t="shared" si="51"/>
        <v>#REF!</v>
      </c>
      <c r="FS26" s="86" t="e">
        <f t="shared" ref="FS26:FV26" si="52">FS27+FS28+FS29+FS30</f>
        <v>#REF!</v>
      </c>
      <c r="FT26" s="87" t="e">
        <f t="shared" si="52"/>
        <v>#REF!</v>
      </c>
      <c r="FU26" s="87" t="e">
        <f t="shared" si="52"/>
        <v>#REF!</v>
      </c>
      <c r="FV26" s="88" t="e">
        <f t="shared" si="52"/>
        <v>#REF!</v>
      </c>
    </row>
    <row r="27" spans="1:178" ht="15.75" customHeight="1" x14ac:dyDescent="0.25">
      <c r="A27" s="61" t="s">
        <v>54</v>
      </c>
      <c r="B27" s="23">
        <v>111</v>
      </c>
      <c r="C27" s="23">
        <v>211</v>
      </c>
      <c r="D27" s="32">
        <f>SUM(E27:F27)</f>
        <v>18064550.189999998</v>
      </c>
      <c r="E27" s="32">
        <v>7962380</v>
      </c>
      <c r="F27" s="32">
        <v>10102170.189999999</v>
      </c>
      <c r="G27" s="3"/>
      <c r="H27" s="3"/>
      <c r="I27" s="124">
        <f t="shared" si="49"/>
        <v>18064550.189999998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24"/>
      <c r="DE27" s="63" t="s">
        <v>54</v>
      </c>
      <c r="DF27" s="42" t="s">
        <v>55</v>
      </c>
      <c r="DG27" s="64" t="e">
        <f>SUM(#REF!)</f>
        <v>#REF!</v>
      </c>
      <c r="DH27" s="65" t="e">
        <f>SUM(#REF!)</f>
        <v>#REF!</v>
      </c>
      <c r="DI27" s="65" t="e">
        <f>SUM(#REF!)</f>
        <v>#REF!</v>
      </c>
      <c r="DJ27" s="66" t="e">
        <f>SUM(#REF!)</f>
        <v>#REF!</v>
      </c>
      <c r="DK27" s="64" t="e">
        <f>SUM(#REF!)</f>
        <v>#REF!</v>
      </c>
      <c r="DL27" s="65" t="e">
        <f>SUM(#REF!)</f>
        <v>#REF!</v>
      </c>
      <c r="DM27" s="65" t="e">
        <f>SUM(#REF!)</f>
        <v>#REF!</v>
      </c>
      <c r="DN27" s="66" t="e">
        <f>SUM(#REF!)</f>
        <v>#REF!</v>
      </c>
      <c r="DO27" s="64" t="e">
        <f>SUM(#REF!)</f>
        <v>#REF!</v>
      </c>
      <c r="DP27" s="65" t="e">
        <f>SUM(#REF!)</f>
        <v>#REF!</v>
      </c>
      <c r="DQ27" s="65" t="e">
        <f>SUM(#REF!)</f>
        <v>#REF!</v>
      </c>
      <c r="DR27" s="66" t="e">
        <f>SUM(#REF!)</f>
        <v>#REF!</v>
      </c>
      <c r="DS27" s="64" t="e">
        <f>SUM(#REF!)</f>
        <v>#REF!</v>
      </c>
      <c r="DT27" s="65" t="e">
        <f>SUM(#REF!)</f>
        <v>#REF!</v>
      </c>
      <c r="DU27" s="65" t="e">
        <f>SUM(#REF!)</f>
        <v>#REF!</v>
      </c>
      <c r="DV27" s="66" t="e">
        <f>SUM(#REF!)</f>
        <v>#REF!</v>
      </c>
      <c r="DW27" s="64" t="e">
        <f>SUM(#REF!)</f>
        <v>#REF!</v>
      </c>
      <c r="DX27" s="65" t="e">
        <f>SUM(#REF!)</f>
        <v>#REF!</v>
      </c>
      <c r="DY27" s="65" t="e">
        <f>SUM(#REF!)</f>
        <v>#REF!</v>
      </c>
      <c r="DZ27" s="66" t="e">
        <f>SUM(#REF!)</f>
        <v>#REF!</v>
      </c>
      <c r="EA27" s="64" t="e">
        <f>SUM(#REF!)</f>
        <v>#REF!</v>
      </c>
      <c r="EB27" s="65" t="e">
        <f>SUM(#REF!)</f>
        <v>#REF!</v>
      </c>
      <c r="EC27" s="65" t="e">
        <f>SUM(#REF!)</f>
        <v>#REF!</v>
      </c>
      <c r="ED27" s="66" t="e">
        <f>SUM(#REF!)</f>
        <v>#REF!</v>
      </c>
      <c r="EE27" s="64" t="e">
        <f>SUM(#REF!)</f>
        <v>#REF!</v>
      </c>
      <c r="EF27" s="65" t="e">
        <f>SUM(#REF!)</f>
        <v>#REF!</v>
      </c>
      <c r="EG27" s="65" t="e">
        <f>SUM(#REF!)</f>
        <v>#REF!</v>
      </c>
      <c r="EH27" s="66" t="e">
        <f>SUM(#REF!)</f>
        <v>#REF!</v>
      </c>
      <c r="EI27" s="64" t="e">
        <f>SUM(#REF!)</f>
        <v>#REF!</v>
      </c>
      <c r="EJ27" s="65" t="e">
        <f>SUM(#REF!)</f>
        <v>#REF!</v>
      </c>
      <c r="EK27" s="65" t="e">
        <f>SUM(#REF!)</f>
        <v>#REF!</v>
      </c>
      <c r="EL27" s="66" t="e">
        <f>SUM(#REF!)</f>
        <v>#REF!</v>
      </c>
      <c r="EM27" s="64" t="e">
        <f>SUM(#REF!)</f>
        <v>#REF!</v>
      </c>
      <c r="EN27" s="65" t="e">
        <f>SUM(#REF!)</f>
        <v>#REF!</v>
      </c>
      <c r="EO27" s="65" t="e">
        <f>SUM(#REF!)</f>
        <v>#REF!</v>
      </c>
      <c r="EP27" s="66" t="e">
        <f>SUM(#REF!)</f>
        <v>#REF!</v>
      </c>
      <c r="EQ27" s="64" t="e">
        <f>SUM(#REF!)</f>
        <v>#REF!</v>
      </c>
      <c r="ER27" s="65" t="e">
        <f>SUM(#REF!)</f>
        <v>#REF!</v>
      </c>
      <c r="ES27" s="65" t="e">
        <f>SUM(#REF!)</f>
        <v>#REF!</v>
      </c>
      <c r="ET27" s="66" t="e">
        <f>SUM(#REF!)</f>
        <v>#REF!</v>
      </c>
      <c r="EU27" s="64" t="e">
        <f>SUM(#REF!)</f>
        <v>#REF!</v>
      </c>
      <c r="EV27" s="65" t="e">
        <f>SUM(#REF!)</f>
        <v>#REF!</v>
      </c>
      <c r="EW27" s="65" t="e">
        <f>SUM(#REF!)</f>
        <v>#REF!</v>
      </c>
      <c r="EX27" s="66" t="e">
        <f>SUM(#REF!)</f>
        <v>#REF!</v>
      </c>
      <c r="EY27" s="64" t="e">
        <f>SUM(#REF!)</f>
        <v>#REF!</v>
      </c>
      <c r="EZ27" s="65" t="e">
        <f>SUM(#REF!)</f>
        <v>#REF!</v>
      </c>
      <c r="FA27" s="65" t="e">
        <f>SUM(#REF!)</f>
        <v>#REF!</v>
      </c>
      <c r="FB27" s="66" t="e">
        <f>SUM(#REF!)</f>
        <v>#REF!</v>
      </c>
      <c r="FC27" s="64" t="e">
        <f>SUM(#REF!)</f>
        <v>#REF!</v>
      </c>
      <c r="FD27" s="65" t="e">
        <f>SUM(#REF!)</f>
        <v>#REF!</v>
      </c>
      <c r="FE27" s="65" t="e">
        <f>SUM(#REF!)</f>
        <v>#REF!</v>
      </c>
      <c r="FF27" s="66" t="e">
        <f>SUM(#REF!)</f>
        <v>#REF!</v>
      </c>
      <c r="FG27" s="64" t="e">
        <f>SUM(#REF!)</f>
        <v>#REF!</v>
      </c>
      <c r="FH27" s="65" t="e">
        <f>SUM(#REF!)</f>
        <v>#REF!</v>
      </c>
      <c r="FI27" s="65" t="e">
        <f>SUM(#REF!)</f>
        <v>#REF!</v>
      </c>
      <c r="FJ27" s="66" t="e">
        <f>SUM(#REF!)</f>
        <v>#REF!</v>
      </c>
      <c r="FK27" s="64" t="e">
        <f>SUM(#REF!)</f>
        <v>#REF!</v>
      </c>
      <c r="FL27" s="65" t="e">
        <f>SUM(#REF!)</f>
        <v>#REF!</v>
      </c>
      <c r="FM27" s="65" t="e">
        <f>SUM(#REF!)</f>
        <v>#REF!</v>
      </c>
      <c r="FN27" s="66" t="e">
        <f>SUM(#REF!)</f>
        <v>#REF!</v>
      </c>
      <c r="FO27" s="64" t="e">
        <f>SUM(#REF!)</f>
        <v>#REF!</v>
      </c>
      <c r="FP27" s="65" t="e">
        <f>SUM(#REF!)</f>
        <v>#REF!</v>
      </c>
      <c r="FQ27" s="65" t="e">
        <f>SUM(#REF!)</f>
        <v>#REF!</v>
      </c>
      <c r="FR27" s="66" t="e">
        <f>SUM(#REF!)</f>
        <v>#REF!</v>
      </c>
      <c r="FS27" s="64" t="e">
        <f>SUM(#REF!)</f>
        <v>#REF!</v>
      </c>
      <c r="FT27" s="65" t="e">
        <f>SUM(#REF!)</f>
        <v>#REF!</v>
      </c>
      <c r="FU27" s="65" t="e">
        <f>SUM(#REF!)</f>
        <v>#REF!</v>
      </c>
      <c r="FV27" s="66" t="e">
        <f>SUM(#REF!)</f>
        <v>#REF!</v>
      </c>
    </row>
    <row r="28" spans="1:178" ht="42.75" customHeight="1" x14ac:dyDescent="0.25">
      <c r="A28" s="30" t="s">
        <v>56</v>
      </c>
      <c r="B28" s="23">
        <v>112</v>
      </c>
      <c r="C28" s="23" t="s">
        <v>94</v>
      </c>
      <c r="D28" s="32">
        <f>SUM(E28:F28)</f>
        <v>475605.85</v>
      </c>
      <c r="E28" s="32">
        <v>202400</v>
      </c>
      <c r="F28" s="32">
        <v>273205.84999999998</v>
      </c>
      <c r="G28" s="3"/>
      <c r="H28" s="3"/>
      <c r="I28" s="124">
        <f t="shared" si="49"/>
        <v>475605.85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40"/>
      <c r="DE28" s="41" t="s">
        <v>56</v>
      </c>
      <c r="DF28" s="42" t="s">
        <v>57</v>
      </c>
      <c r="DG28" s="43">
        <f t="shared" ref="DG28:DG55" si="53">SUM(DH28:DI28)</f>
        <v>5828886</v>
      </c>
      <c r="DH28" s="44">
        <f t="shared" ref="DH28:DJ47" si="54">DL28+EJ28</f>
        <v>1791000</v>
      </c>
      <c r="DI28" s="44">
        <f t="shared" si="54"/>
        <v>4037886</v>
      </c>
      <c r="DJ28" s="44">
        <f t="shared" si="54"/>
        <v>0</v>
      </c>
      <c r="DK28" s="43">
        <f t="shared" ref="DK28:DK30" si="55">SUM(DL28:DM28)</f>
        <v>5828886</v>
      </c>
      <c r="DL28" s="39">
        <f t="shared" ref="DL28:DN47" si="56">DP28+DT28+DX28+EB28+EF28</f>
        <v>1791000</v>
      </c>
      <c r="DM28" s="39">
        <f t="shared" si="56"/>
        <v>4037886</v>
      </c>
      <c r="DN28" s="39">
        <f t="shared" si="56"/>
        <v>0</v>
      </c>
      <c r="DO28" s="43">
        <f t="shared" ref="DO28:DO55" si="57">SUM(DP28:DQ28)</f>
        <v>5792600</v>
      </c>
      <c r="DP28" s="39">
        <v>1791000</v>
      </c>
      <c r="DQ28" s="39">
        <v>4001600</v>
      </c>
      <c r="DR28" s="45"/>
      <c r="DS28" s="43">
        <f t="shared" ref="DS28:DS55" si="58">SUM(DT28:DU28)</f>
        <v>36286</v>
      </c>
      <c r="DT28" s="39"/>
      <c r="DU28" s="39">
        <v>36286</v>
      </c>
      <c r="DV28" s="45"/>
      <c r="DW28" s="43">
        <f t="shared" ref="DW28:DW55" si="59">SUM(DX28:DY28)</f>
        <v>0</v>
      </c>
      <c r="DX28" s="39"/>
      <c r="DY28" s="39"/>
      <c r="DZ28" s="45"/>
      <c r="EA28" s="43">
        <f t="shared" ref="EA28:EA55" si="60">SUM(EB28:EC28)</f>
        <v>0</v>
      </c>
      <c r="EB28" s="39"/>
      <c r="EC28" s="39"/>
      <c r="ED28" s="45"/>
      <c r="EE28" s="43">
        <f t="shared" ref="EE28:EE55" si="61">SUM(EF28:EG28)</f>
        <v>0</v>
      </c>
      <c r="EF28" s="39"/>
      <c r="EG28" s="39"/>
      <c r="EH28" s="45"/>
      <c r="EI28" s="43">
        <f t="shared" ref="EI28:EI55" si="62">SUM(EJ28:EK28)</f>
        <v>0</v>
      </c>
      <c r="EJ28" s="39">
        <f t="shared" ref="EJ28:EL47" si="63">EN28+ER28+EV28+EZ28+FD28+FH28+FL28+FP28+FT28</f>
        <v>0</v>
      </c>
      <c r="EK28" s="39">
        <f t="shared" si="63"/>
        <v>0</v>
      </c>
      <c r="EL28" s="39">
        <f t="shared" si="63"/>
        <v>0</v>
      </c>
      <c r="EM28" s="43">
        <f t="shared" ref="EM28:EM55" si="64">SUM(EN28:EO28)</f>
        <v>0</v>
      </c>
      <c r="EN28" s="39"/>
      <c r="EO28" s="39"/>
      <c r="EP28" s="45"/>
      <c r="EQ28" s="43">
        <f t="shared" ref="EQ28:EQ55" si="65">SUM(ER28:ES28)</f>
        <v>0</v>
      </c>
      <c r="ER28" s="39"/>
      <c r="ES28" s="39"/>
      <c r="ET28" s="45"/>
      <c r="EU28" s="43">
        <f t="shared" ref="EU28:EU55" si="66">SUM(EV28:EW28)</f>
        <v>0</v>
      </c>
      <c r="EV28" s="39"/>
      <c r="EW28" s="39"/>
      <c r="EX28" s="45"/>
      <c r="EY28" s="43">
        <f t="shared" ref="EY28:EY55" si="67">SUM(EZ28:FA28)</f>
        <v>0</v>
      </c>
      <c r="EZ28" s="39"/>
      <c r="FA28" s="39"/>
      <c r="FB28" s="45"/>
      <c r="FC28" s="43">
        <f t="shared" ref="FC28:FC55" si="68">SUM(FD28:FE28)</f>
        <v>0</v>
      </c>
      <c r="FD28" s="39"/>
      <c r="FE28" s="39"/>
      <c r="FF28" s="45"/>
      <c r="FG28" s="43">
        <f t="shared" ref="FG28:FG55" si="69">SUM(FH28:FI28)</f>
        <v>0</v>
      </c>
      <c r="FH28" s="39"/>
      <c r="FI28" s="39"/>
      <c r="FJ28" s="45"/>
      <c r="FK28" s="43">
        <f t="shared" ref="FK28:FK55" si="70">SUM(FL28:FM28)</f>
        <v>0</v>
      </c>
      <c r="FL28" s="39"/>
      <c r="FM28" s="39"/>
      <c r="FN28" s="45"/>
      <c r="FO28" s="43">
        <f t="shared" ref="FO28:FO55" si="71">SUM(FP28:FQ28)</f>
        <v>0</v>
      </c>
      <c r="FP28" s="39"/>
      <c r="FQ28" s="39"/>
      <c r="FR28" s="45"/>
      <c r="FS28" s="43">
        <f t="shared" ref="FS28:FS55" si="72">SUM(FT28:FU28)</f>
        <v>0</v>
      </c>
      <c r="FT28" s="39"/>
      <c r="FU28" s="39"/>
      <c r="FV28" s="45"/>
    </row>
    <row r="29" spans="1:178" ht="60.75" customHeight="1" x14ac:dyDescent="0.25">
      <c r="A29" s="30" t="s">
        <v>58</v>
      </c>
      <c r="B29" s="23">
        <v>113</v>
      </c>
      <c r="C29" s="23">
        <v>290</v>
      </c>
      <c r="D29" s="32">
        <f>SUM(E29:F29)</f>
        <v>0</v>
      </c>
      <c r="E29" s="32">
        <v>0</v>
      </c>
      <c r="F29" s="32">
        <v>0</v>
      </c>
      <c r="G29" s="3"/>
      <c r="H29" s="3"/>
      <c r="I29" s="124">
        <f t="shared" si="49"/>
        <v>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40"/>
      <c r="DE29" s="41" t="s">
        <v>58</v>
      </c>
      <c r="DF29" s="42" t="s">
        <v>59</v>
      </c>
      <c r="DG29" s="43">
        <f t="shared" si="53"/>
        <v>685600</v>
      </c>
      <c r="DH29" s="44">
        <f t="shared" si="54"/>
        <v>593200</v>
      </c>
      <c r="DI29" s="44">
        <f t="shared" si="54"/>
        <v>92400</v>
      </c>
      <c r="DJ29" s="44">
        <f t="shared" si="54"/>
        <v>0</v>
      </c>
      <c r="DK29" s="43">
        <f t="shared" si="55"/>
        <v>685600</v>
      </c>
      <c r="DL29" s="39">
        <f t="shared" si="56"/>
        <v>593200</v>
      </c>
      <c r="DM29" s="39">
        <f t="shared" si="56"/>
        <v>92400</v>
      </c>
      <c r="DN29" s="39">
        <f t="shared" si="56"/>
        <v>0</v>
      </c>
      <c r="DO29" s="43">
        <f t="shared" si="57"/>
        <v>669100</v>
      </c>
      <c r="DP29" s="39">
        <v>593200</v>
      </c>
      <c r="DQ29" s="39">
        <v>75900</v>
      </c>
      <c r="DR29" s="45"/>
      <c r="DS29" s="43">
        <f t="shared" si="58"/>
        <v>16500</v>
      </c>
      <c r="DT29" s="39"/>
      <c r="DU29" s="39">
        <v>16500</v>
      </c>
      <c r="DV29" s="45"/>
      <c r="DW29" s="43">
        <f t="shared" si="59"/>
        <v>0</v>
      </c>
      <c r="DX29" s="39"/>
      <c r="DY29" s="39"/>
      <c r="DZ29" s="45"/>
      <c r="EA29" s="43">
        <f t="shared" si="60"/>
        <v>0</v>
      </c>
      <c r="EB29" s="39"/>
      <c r="EC29" s="39"/>
      <c r="ED29" s="45"/>
      <c r="EE29" s="43">
        <f t="shared" si="61"/>
        <v>0</v>
      </c>
      <c r="EF29" s="39"/>
      <c r="EG29" s="39"/>
      <c r="EH29" s="45"/>
      <c r="EI29" s="43">
        <f t="shared" si="62"/>
        <v>0</v>
      </c>
      <c r="EJ29" s="39">
        <f t="shared" si="63"/>
        <v>0</v>
      </c>
      <c r="EK29" s="39">
        <f t="shared" si="63"/>
        <v>0</v>
      </c>
      <c r="EL29" s="39">
        <f t="shared" si="63"/>
        <v>0</v>
      </c>
      <c r="EM29" s="43">
        <f t="shared" si="64"/>
        <v>0</v>
      </c>
      <c r="EN29" s="39"/>
      <c r="EO29" s="39"/>
      <c r="EP29" s="45"/>
      <c r="EQ29" s="43">
        <f t="shared" si="65"/>
        <v>0</v>
      </c>
      <c r="ER29" s="39"/>
      <c r="ES29" s="39"/>
      <c r="ET29" s="45"/>
      <c r="EU29" s="43">
        <f t="shared" si="66"/>
        <v>0</v>
      </c>
      <c r="EV29" s="39"/>
      <c r="EW29" s="39"/>
      <c r="EX29" s="45"/>
      <c r="EY29" s="43">
        <f t="shared" si="67"/>
        <v>0</v>
      </c>
      <c r="EZ29" s="39"/>
      <c r="FA29" s="39"/>
      <c r="FB29" s="45"/>
      <c r="FC29" s="43">
        <f t="shared" si="68"/>
        <v>0</v>
      </c>
      <c r="FD29" s="39"/>
      <c r="FE29" s="39"/>
      <c r="FF29" s="45"/>
      <c r="FG29" s="43">
        <f t="shared" si="69"/>
        <v>0</v>
      </c>
      <c r="FH29" s="39"/>
      <c r="FI29" s="39"/>
      <c r="FJ29" s="45"/>
      <c r="FK29" s="43">
        <f t="shared" si="70"/>
        <v>0</v>
      </c>
      <c r="FL29" s="39"/>
      <c r="FM29" s="39"/>
      <c r="FN29" s="45"/>
      <c r="FO29" s="43">
        <f t="shared" si="71"/>
        <v>0</v>
      </c>
      <c r="FP29" s="39"/>
      <c r="FQ29" s="39"/>
      <c r="FR29" s="45"/>
      <c r="FS29" s="43">
        <f t="shared" si="72"/>
        <v>0</v>
      </c>
      <c r="FT29" s="39"/>
      <c r="FU29" s="39"/>
      <c r="FV29" s="45"/>
    </row>
    <row r="30" spans="1:178" ht="43.5" customHeight="1" x14ac:dyDescent="0.25">
      <c r="A30" s="30" t="s">
        <v>60</v>
      </c>
      <c r="B30" s="23">
        <v>119</v>
      </c>
      <c r="C30" s="23">
        <v>213</v>
      </c>
      <c r="D30" s="32">
        <f>SUM(E30:F30)</f>
        <v>5429060.0199999996</v>
      </c>
      <c r="E30" s="32">
        <v>2396950</v>
      </c>
      <c r="F30" s="32">
        <v>3032110.02</v>
      </c>
      <c r="G30" s="3"/>
      <c r="H30" s="3"/>
      <c r="I30" s="124">
        <f t="shared" si="49"/>
        <v>5429060.0199999996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40"/>
      <c r="DE30" s="41" t="s">
        <v>60</v>
      </c>
      <c r="DF30" s="42" t="s">
        <v>61</v>
      </c>
      <c r="DG30" s="43">
        <f t="shared" si="53"/>
        <v>90627342.620000005</v>
      </c>
      <c r="DH30" s="44">
        <f t="shared" si="54"/>
        <v>41064570</v>
      </c>
      <c r="DI30" s="44">
        <f t="shared" si="54"/>
        <v>49562772.619999997</v>
      </c>
      <c r="DJ30" s="44">
        <f t="shared" si="54"/>
        <v>0</v>
      </c>
      <c r="DK30" s="43">
        <f t="shared" si="55"/>
        <v>90627342.620000005</v>
      </c>
      <c r="DL30" s="39">
        <f t="shared" si="56"/>
        <v>41064570</v>
      </c>
      <c r="DM30" s="39">
        <f t="shared" si="56"/>
        <v>49562772.619999997</v>
      </c>
      <c r="DN30" s="39">
        <f t="shared" si="56"/>
        <v>0</v>
      </c>
      <c r="DO30" s="43">
        <f t="shared" si="57"/>
        <v>87259650</v>
      </c>
      <c r="DP30" s="39">
        <f>40808490+256080</f>
        <v>41064570</v>
      </c>
      <c r="DQ30" s="39">
        <v>46195080</v>
      </c>
      <c r="DR30" s="45"/>
      <c r="DS30" s="43">
        <f t="shared" si="58"/>
        <v>3367692.62</v>
      </c>
      <c r="DT30" s="39"/>
      <c r="DU30" s="39">
        <v>3367692.62</v>
      </c>
      <c r="DV30" s="45"/>
      <c r="DW30" s="43">
        <f t="shared" si="59"/>
        <v>0</v>
      </c>
      <c r="DX30" s="39"/>
      <c r="DY30" s="39"/>
      <c r="DZ30" s="45"/>
      <c r="EA30" s="43">
        <f t="shared" si="60"/>
        <v>0</v>
      </c>
      <c r="EB30" s="39"/>
      <c r="EC30" s="39"/>
      <c r="ED30" s="45"/>
      <c r="EE30" s="43">
        <f t="shared" si="61"/>
        <v>0</v>
      </c>
      <c r="EF30" s="39"/>
      <c r="EG30" s="39"/>
      <c r="EH30" s="45"/>
      <c r="EI30" s="43">
        <f t="shared" si="62"/>
        <v>0</v>
      </c>
      <c r="EJ30" s="39">
        <f t="shared" si="63"/>
        <v>0</v>
      </c>
      <c r="EK30" s="39">
        <f t="shared" si="63"/>
        <v>0</v>
      </c>
      <c r="EL30" s="39">
        <f t="shared" si="63"/>
        <v>0</v>
      </c>
      <c r="EM30" s="43">
        <f t="shared" si="64"/>
        <v>0</v>
      </c>
      <c r="EN30" s="39"/>
      <c r="EO30" s="39"/>
      <c r="EP30" s="45"/>
      <c r="EQ30" s="43">
        <f t="shared" si="65"/>
        <v>0</v>
      </c>
      <c r="ER30" s="39"/>
      <c r="ES30" s="39"/>
      <c r="ET30" s="45"/>
      <c r="EU30" s="43">
        <f t="shared" si="66"/>
        <v>0</v>
      </c>
      <c r="EV30" s="39"/>
      <c r="EW30" s="39"/>
      <c r="EX30" s="45"/>
      <c r="EY30" s="43">
        <f t="shared" si="67"/>
        <v>0</v>
      </c>
      <c r="EZ30" s="39"/>
      <c r="FA30" s="39"/>
      <c r="FB30" s="45"/>
      <c r="FC30" s="43">
        <f t="shared" si="68"/>
        <v>0</v>
      </c>
      <c r="FD30" s="39"/>
      <c r="FE30" s="39"/>
      <c r="FF30" s="45"/>
      <c r="FG30" s="43">
        <f t="shared" si="69"/>
        <v>0</v>
      </c>
      <c r="FH30" s="39"/>
      <c r="FI30" s="39"/>
      <c r="FJ30" s="45"/>
      <c r="FK30" s="43">
        <f t="shared" si="70"/>
        <v>0</v>
      </c>
      <c r="FL30" s="39"/>
      <c r="FM30" s="39"/>
      <c r="FN30" s="45"/>
      <c r="FO30" s="43">
        <f t="shared" si="71"/>
        <v>0</v>
      </c>
      <c r="FP30" s="39"/>
      <c r="FQ30" s="39"/>
      <c r="FR30" s="45"/>
      <c r="FS30" s="43">
        <f t="shared" si="72"/>
        <v>0</v>
      </c>
      <c r="FT30" s="39"/>
      <c r="FU30" s="39"/>
      <c r="FV30" s="45"/>
    </row>
    <row r="31" spans="1:178" ht="17.25" customHeight="1" x14ac:dyDescent="0.25">
      <c r="A31" s="138" t="s">
        <v>106</v>
      </c>
      <c r="B31" s="133">
        <v>244</v>
      </c>
      <c r="C31" s="23">
        <v>220</v>
      </c>
      <c r="D31" s="32">
        <f t="shared" ref="D31:D39" si="73">SUM(E31:F31)</f>
        <v>7373824.0700000003</v>
      </c>
      <c r="E31" s="32">
        <f>E33+E35+E36+E37+E38+E34</f>
        <v>3031200</v>
      </c>
      <c r="F31" s="32">
        <f>F33+F35+F36+F37+F38+F34</f>
        <v>4342624.07</v>
      </c>
      <c r="G31" s="3"/>
      <c r="H31" s="3"/>
      <c r="I31" s="124">
        <f t="shared" si="49"/>
        <v>7373824.0700000003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40"/>
      <c r="DE31" s="41"/>
      <c r="DF31" s="35"/>
      <c r="DG31" s="43"/>
      <c r="DH31" s="44"/>
      <c r="DI31" s="44"/>
      <c r="DJ31" s="44"/>
      <c r="DK31" s="43"/>
      <c r="DL31" s="39"/>
      <c r="DM31" s="39"/>
      <c r="DN31" s="39"/>
      <c r="DO31" s="43"/>
      <c r="DP31" s="39"/>
      <c r="DQ31" s="39"/>
      <c r="DR31" s="45"/>
      <c r="DS31" s="43"/>
      <c r="DT31" s="39"/>
      <c r="DU31" s="39"/>
      <c r="DV31" s="45"/>
      <c r="DW31" s="43"/>
      <c r="DX31" s="39"/>
      <c r="DY31" s="39"/>
      <c r="DZ31" s="45"/>
      <c r="EA31" s="43"/>
      <c r="EB31" s="39"/>
      <c r="EC31" s="39"/>
      <c r="ED31" s="45"/>
      <c r="EE31" s="43"/>
      <c r="EF31" s="39"/>
      <c r="EG31" s="39"/>
      <c r="EH31" s="45"/>
      <c r="EI31" s="43"/>
      <c r="EJ31" s="39"/>
      <c r="EK31" s="39"/>
      <c r="EL31" s="39"/>
      <c r="EM31" s="43"/>
      <c r="EN31" s="39"/>
      <c r="EO31" s="39"/>
      <c r="EP31" s="45"/>
      <c r="EQ31" s="43"/>
      <c r="ER31" s="39"/>
      <c r="ES31" s="39"/>
      <c r="ET31" s="45"/>
      <c r="EU31" s="43"/>
      <c r="EV31" s="39"/>
      <c r="EW31" s="39"/>
      <c r="EX31" s="45"/>
      <c r="EY31" s="43"/>
      <c r="EZ31" s="39"/>
      <c r="FA31" s="39"/>
      <c r="FB31" s="45"/>
      <c r="FC31" s="43"/>
      <c r="FD31" s="39"/>
      <c r="FE31" s="39"/>
      <c r="FF31" s="45"/>
      <c r="FG31" s="43"/>
      <c r="FH31" s="39"/>
      <c r="FI31" s="39"/>
      <c r="FJ31" s="45"/>
      <c r="FK31" s="43"/>
      <c r="FL31" s="39"/>
      <c r="FM31" s="39"/>
      <c r="FN31" s="45"/>
      <c r="FO31" s="43"/>
      <c r="FP31" s="39"/>
      <c r="FQ31" s="39"/>
      <c r="FR31" s="45"/>
      <c r="FS31" s="43"/>
      <c r="FT31" s="39"/>
      <c r="FU31" s="39"/>
      <c r="FV31" s="45"/>
    </row>
    <row r="32" spans="1:178" ht="17.25" customHeight="1" x14ac:dyDescent="0.25">
      <c r="A32" s="138" t="s">
        <v>107</v>
      </c>
      <c r="B32" s="139"/>
      <c r="C32" s="23"/>
      <c r="D32" s="32"/>
      <c r="E32" s="32"/>
      <c r="F32" s="32"/>
      <c r="G32" s="3"/>
      <c r="H32" s="3"/>
      <c r="I32" s="1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40"/>
      <c r="DE32" s="41"/>
      <c r="DF32" s="35"/>
      <c r="DG32" s="43"/>
      <c r="DH32" s="44"/>
      <c r="DI32" s="44"/>
      <c r="DJ32" s="44"/>
      <c r="DK32" s="43"/>
      <c r="DL32" s="39"/>
      <c r="DM32" s="39"/>
      <c r="DN32" s="39"/>
      <c r="DO32" s="43"/>
      <c r="DP32" s="39"/>
      <c r="DQ32" s="39"/>
      <c r="DR32" s="45"/>
      <c r="DS32" s="43"/>
      <c r="DT32" s="39"/>
      <c r="DU32" s="39"/>
      <c r="DV32" s="45"/>
      <c r="DW32" s="43"/>
      <c r="DX32" s="39"/>
      <c r="DY32" s="39"/>
      <c r="DZ32" s="45"/>
      <c r="EA32" s="43"/>
      <c r="EB32" s="39"/>
      <c r="EC32" s="39"/>
      <c r="ED32" s="45"/>
      <c r="EE32" s="43"/>
      <c r="EF32" s="39"/>
      <c r="EG32" s="39"/>
      <c r="EH32" s="45"/>
      <c r="EI32" s="43"/>
      <c r="EJ32" s="39"/>
      <c r="EK32" s="39"/>
      <c r="EL32" s="39"/>
      <c r="EM32" s="43"/>
      <c r="EN32" s="39"/>
      <c r="EO32" s="39"/>
      <c r="EP32" s="45"/>
      <c r="EQ32" s="43"/>
      <c r="ER32" s="39"/>
      <c r="ES32" s="39"/>
      <c r="ET32" s="45"/>
      <c r="EU32" s="43"/>
      <c r="EV32" s="39"/>
      <c r="EW32" s="39"/>
      <c r="EX32" s="45"/>
      <c r="EY32" s="43"/>
      <c r="EZ32" s="39"/>
      <c r="FA32" s="39"/>
      <c r="FB32" s="45"/>
      <c r="FC32" s="43"/>
      <c r="FD32" s="39"/>
      <c r="FE32" s="39"/>
      <c r="FF32" s="45"/>
      <c r="FG32" s="43"/>
      <c r="FH32" s="39"/>
      <c r="FI32" s="39"/>
      <c r="FJ32" s="45"/>
      <c r="FK32" s="43"/>
      <c r="FL32" s="39"/>
      <c r="FM32" s="39"/>
      <c r="FN32" s="45"/>
      <c r="FO32" s="43"/>
      <c r="FP32" s="39"/>
      <c r="FQ32" s="39"/>
      <c r="FR32" s="45"/>
      <c r="FS32" s="43"/>
      <c r="FT32" s="39"/>
      <c r="FU32" s="39"/>
      <c r="FV32" s="45"/>
    </row>
    <row r="33" spans="1:178" ht="17.25" customHeight="1" x14ac:dyDescent="0.25">
      <c r="A33" s="138" t="s">
        <v>108</v>
      </c>
      <c r="B33" s="139"/>
      <c r="C33" s="23">
        <v>221</v>
      </c>
      <c r="D33" s="32">
        <f t="shared" si="73"/>
        <v>268473.21999999997</v>
      </c>
      <c r="E33" s="32">
        <v>58160</v>
      </c>
      <c r="F33" s="32">
        <v>210313.22</v>
      </c>
      <c r="G33" s="3"/>
      <c r="H33" s="3"/>
      <c r="I33" s="1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40"/>
      <c r="DE33" s="41"/>
      <c r="DF33" s="35"/>
      <c r="DG33" s="43"/>
      <c r="DH33" s="44"/>
      <c r="DI33" s="44"/>
      <c r="DJ33" s="44"/>
      <c r="DK33" s="43"/>
      <c r="DL33" s="39"/>
      <c r="DM33" s="39"/>
      <c r="DN33" s="39"/>
      <c r="DO33" s="43"/>
      <c r="DP33" s="39"/>
      <c r="DQ33" s="39"/>
      <c r="DR33" s="45"/>
      <c r="DS33" s="43"/>
      <c r="DT33" s="39"/>
      <c r="DU33" s="39"/>
      <c r="DV33" s="45"/>
      <c r="DW33" s="43"/>
      <c r="DX33" s="39"/>
      <c r="DY33" s="39"/>
      <c r="DZ33" s="45"/>
      <c r="EA33" s="43"/>
      <c r="EB33" s="39"/>
      <c r="EC33" s="39"/>
      <c r="ED33" s="45"/>
      <c r="EE33" s="43"/>
      <c r="EF33" s="39"/>
      <c r="EG33" s="39"/>
      <c r="EH33" s="45"/>
      <c r="EI33" s="43"/>
      <c r="EJ33" s="39"/>
      <c r="EK33" s="39"/>
      <c r="EL33" s="39"/>
      <c r="EM33" s="43"/>
      <c r="EN33" s="39"/>
      <c r="EO33" s="39"/>
      <c r="EP33" s="45"/>
      <c r="EQ33" s="43"/>
      <c r="ER33" s="39"/>
      <c r="ES33" s="39"/>
      <c r="ET33" s="45"/>
      <c r="EU33" s="43"/>
      <c r="EV33" s="39"/>
      <c r="EW33" s="39"/>
      <c r="EX33" s="45"/>
      <c r="EY33" s="43"/>
      <c r="EZ33" s="39"/>
      <c r="FA33" s="39"/>
      <c r="FB33" s="45"/>
      <c r="FC33" s="43"/>
      <c r="FD33" s="39"/>
      <c r="FE33" s="39"/>
      <c r="FF33" s="45"/>
      <c r="FG33" s="43"/>
      <c r="FH33" s="39"/>
      <c r="FI33" s="39"/>
      <c r="FJ33" s="45"/>
      <c r="FK33" s="43"/>
      <c r="FL33" s="39"/>
      <c r="FM33" s="39"/>
      <c r="FN33" s="45"/>
      <c r="FO33" s="43"/>
      <c r="FP33" s="39"/>
      <c r="FQ33" s="39"/>
      <c r="FR33" s="45"/>
      <c r="FS33" s="43"/>
      <c r="FT33" s="39"/>
      <c r="FU33" s="39"/>
      <c r="FV33" s="45"/>
    </row>
    <row r="34" spans="1:178" ht="17.25" customHeight="1" x14ac:dyDescent="0.25">
      <c r="A34" s="138" t="s">
        <v>109</v>
      </c>
      <c r="B34" s="139"/>
      <c r="C34" s="23">
        <v>222</v>
      </c>
      <c r="D34" s="32">
        <f t="shared" si="73"/>
        <v>18000</v>
      </c>
      <c r="E34" s="32"/>
      <c r="F34" s="32">
        <v>18000</v>
      </c>
      <c r="G34" s="3"/>
      <c r="H34" s="3"/>
      <c r="I34" s="1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40"/>
      <c r="DE34" s="41"/>
      <c r="DF34" s="35"/>
      <c r="DG34" s="43"/>
      <c r="DH34" s="44"/>
      <c r="DI34" s="44"/>
      <c r="DJ34" s="44"/>
      <c r="DK34" s="43"/>
      <c r="DL34" s="39"/>
      <c r="DM34" s="39"/>
      <c r="DN34" s="39"/>
      <c r="DO34" s="43"/>
      <c r="DP34" s="39"/>
      <c r="DQ34" s="39"/>
      <c r="DR34" s="45"/>
      <c r="DS34" s="43"/>
      <c r="DT34" s="39"/>
      <c r="DU34" s="39"/>
      <c r="DV34" s="45"/>
      <c r="DW34" s="43"/>
      <c r="DX34" s="39"/>
      <c r="DY34" s="39"/>
      <c r="DZ34" s="45"/>
      <c r="EA34" s="43"/>
      <c r="EB34" s="39"/>
      <c r="EC34" s="39"/>
      <c r="ED34" s="45"/>
      <c r="EE34" s="43"/>
      <c r="EF34" s="39"/>
      <c r="EG34" s="39"/>
      <c r="EH34" s="45"/>
      <c r="EI34" s="43"/>
      <c r="EJ34" s="39"/>
      <c r="EK34" s="39"/>
      <c r="EL34" s="39"/>
      <c r="EM34" s="43"/>
      <c r="EN34" s="39"/>
      <c r="EO34" s="39"/>
      <c r="EP34" s="45"/>
      <c r="EQ34" s="43"/>
      <c r="ER34" s="39"/>
      <c r="ES34" s="39"/>
      <c r="ET34" s="45"/>
      <c r="EU34" s="43"/>
      <c r="EV34" s="39"/>
      <c r="EW34" s="39"/>
      <c r="EX34" s="45"/>
      <c r="EY34" s="43"/>
      <c r="EZ34" s="39"/>
      <c r="FA34" s="39"/>
      <c r="FB34" s="45"/>
      <c r="FC34" s="43"/>
      <c r="FD34" s="39"/>
      <c r="FE34" s="39"/>
      <c r="FF34" s="45"/>
      <c r="FG34" s="43"/>
      <c r="FH34" s="39"/>
      <c r="FI34" s="39"/>
      <c r="FJ34" s="45"/>
      <c r="FK34" s="43"/>
      <c r="FL34" s="39"/>
      <c r="FM34" s="39"/>
      <c r="FN34" s="45"/>
      <c r="FO34" s="43"/>
      <c r="FP34" s="39"/>
      <c r="FQ34" s="39"/>
      <c r="FR34" s="45"/>
      <c r="FS34" s="43"/>
      <c r="FT34" s="39"/>
      <c r="FU34" s="39"/>
      <c r="FV34" s="45"/>
    </row>
    <row r="35" spans="1:178" ht="17.25" customHeight="1" x14ac:dyDescent="0.25">
      <c r="A35" s="138" t="s">
        <v>110</v>
      </c>
      <c r="B35" s="139"/>
      <c r="C35" s="23">
        <v>223</v>
      </c>
      <c r="D35" s="32">
        <f t="shared" si="73"/>
        <v>2556935.61</v>
      </c>
      <c r="E35" s="32">
        <v>1716580</v>
      </c>
      <c r="F35" s="32">
        <v>840355.61</v>
      </c>
      <c r="G35" s="3"/>
      <c r="H35" s="3"/>
      <c r="I35" s="1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40"/>
      <c r="DE35" s="41"/>
      <c r="DF35" s="35"/>
      <c r="DG35" s="43"/>
      <c r="DH35" s="44"/>
      <c r="DI35" s="44"/>
      <c r="DJ35" s="44"/>
      <c r="DK35" s="43"/>
      <c r="DL35" s="39"/>
      <c r="DM35" s="39"/>
      <c r="DN35" s="39"/>
      <c r="DO35" s="43"/>
      <c r="DP35" s="39"/>
      <c r="DQ35" s="39"/>
      <c r="DR35" s="45"/>
      <c r="DS35" s="43"/>
      <c r="DT35" s="39"/>
      <c r="DU35" s="39"/>
      <c r="DV35" s="45"/>
      <c r="DW35" s="43"/>
      <c r="DX35" s="39"/>
      <c r="DY35" s="39"/>
      <c r="DZ35" s="45"/>
      <c r="EA35" s="43"/>
      <c r="EB35" s="39"/>
      <c r="EC35" s="39"/>
      <c r="ED35" s="45"/>
      <c r="EE35" s="43"/>
      <c r="EF35" s="39"/>
      <c r="EG35" s="39"/>
      <c r="EH35" s="45"/>
      <c r="EI35" s="43"/>
      <c r="EJ35" s="39"/>
      <c r="EK35" s="39"/>
      <c r="EL35" s="39"/>
      <c r="EM35" s="43"/>
      <c r="EN35" s="39"/>
      <c r="EO35" s="39"/>
      <c r="EP35" s="45"/>
      <c r="EQ35" s="43"/>
      <c r="ER35" s="39"/>
      <c r="ES35" s="39"/>
      <c r="ET35" s="45"/>
      <c r="EU35" s="43"/>
      <c r="EV35" s="39"/>
      <c r="EW35" s="39"/>
      <c r="EX35" s="45"/>
      <c r="EY35" s="43"/>
      <c r="EZ35" s="39"/>
      <c r="FA35" s="39"/>
      <c r="FB35" s="45"/>
      <c r="FC35" s="43"/>
      <c r="FD35" s="39"/>
      <c r="FE35" s="39"/>
      <c r="FF35" s="45"/>
      <c r="FG35" s="43"/>
      <c r="FH35" s="39"/>
      <c r="FI35" s="39"/>
      <c r="FJ35" s="45"/>
      <c r="FK35" s="43"/>
      <c r="FL35" s="39"/>
      <c r="FM35" s="39"/>
      <c r="FN35" s="45"/>
      <c r="FO35" s="43"/>
      <c r="FP35" s="39"/>
      <c r="FQ35" s="39"/>
      <c r="FR35" s="45"/>
      <c r="FS35" s="43"/>
      <c r="FT35" s="39"/>
      <c r="FU35" s="39"/>
      <c r="FV35" s="45"/>
    </row>
    <row r="36" spans="1:178" ht="17.25" customHeight="1" x14ac:dyDescent="0.25">
      <c r="A36" s="138" t="s">
        <v>111</v>
      </c>
      <c r="B36" s="139"/>
      <c r="C36" s="23">
        <v>224</v>
      </c>
      <c r="D36" s="32">
        <f t="shared" si="73"/>
        <v>20928.900000000001</v>
      </c>
      <c r="E36" s="32"/>
      <c r="F36" s="32">
        <v>20928.900000000001</v>
      </c>
      <c r="G36" s="3"/>
      <c r="H36" s="3"/>
      <c r="I36" s="1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40"/>
      <c r="DE36" s="41"/>
      <c r="DF36" s="35"/>
      <c r="DG36" s="43"/>
      <c r="DH36" s="44"/>
      <c r="DI36" s="44"/>
      <c r="DJ36" s="44"/>
      <c r="DK36" s="43"/>
      <c r="DL36" s="39"/>
      <c r="DM36" s="39"/>
      <c r="DN36" s="39"/>
      <c r="DO36" s="43"/>
      <c r="DP36" s="39"/>
      <c r="DQ36" s="39"/>
      <c r="DR36" s="45"/>
      <c r="DS36" s="43"/>
      <c r="DT36" s="39"/>
      <c r="DU36" s="39"/>
      <c r="DV36" s="45"/>
      <c r="DW36" s="43"/>
      <c r="DX36" s="39"/>
      <c r="DY36" s="39"/>
      <c r="DZ36" s="45"/>
      <c r="EA36" s="43"/>
      <c r="EB36" s="39"/>
      <c r="EC36" s="39"/>
      <c r="ED36" s="45"/>
      <c r="EE36" s="43"/>
      <c r="EF36" s="39"/>
      <c r="EG36" s="39"/>
      <c r="EH36" s="45"/>
      <c r="EI36" s="43"/>
      <c r="EJ36" s="39"/>
      <c r="EK36" s="39"/>
      <c r="EL36" s="39"/>
      <c r="EM36" s="43"/>
      <c r="EN36" s="39"/>
      <c r="EO36" s="39"/>
      <c r="EP36" s="45"/>
      <c r="EQ36" s="43"/>
      <c r="ER36" s="39"/>
      <c r="ES36" s="39"/>
      <c r="ET36" s="45"/>
      <c r="EU36" s="43"/>
      <c r="EV36" s="39"/>
      <c r="EW36" s="39"/>
      <c r="EX36" s="45"/>
      <c r="EY36" s="43"/>
      <c r="EZ36" s="39"/>
      <c r="FA36" s="39"/>
      <c r="FB36" s="45"/>
      <c r="FC36" s="43"/>
      <c r="FD36" s="39"/>
      <c r="FE36" s="39"/>
      <c r="FF36" s="45"/>
      <c r="FG36" s="43"/>
      <c r="FH36" s="39"/>
      <c r="FI36" s="39"/>
      <c r="FJ36" s="45"/>
      <c r="FK36" s="43"/>
      <c r="FL36" s="39"/>
      <c r="FM36" s="39"/>
      <c r="FN36" s="45"/>
      <c r="FO36" s="43"/>
      <c r="FP36" s="39"/>
      <c r="FQ36" s="39"/>
      <c r="FR36" s="45"/>
      <c r="FS36" s="43"/>
      <c r="FT36" s="39"/>
      <c r="FU36" s="39"/>
      <c r="FV36" s="45"/>
    </row>
    <row r="37" spans="1:178" ht="17.25" customHeight="1" x14ac:dyDescent="0.25">
      <c r="A37" s="138" t="s">
        <v>112</v>
      </c>
      <c r="B37" s="139"/>
      <c r="C37" s="23">
        <v>225</v>
      </c>
      <c r="D37" s="32">
        <f t="shared" si="73"/>
        <v>981961.39</v>
      </c>
      <c r="E37" s="32">
        <v>224900</v>
      </c>
      <c r="F37" s="32">
        <v>757061.39</v>
      </c>
      <c r="G37" s="3"/>
      <c r="H37" s="3"/>
      <c r="I37" s="1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40"/>
      <c r="DE37" s="41"/>
      <c r="DF37" s="35"/>
      <c r="DG37" s="43"/>
      <c r="DH37" s="44"/>
      <c r="DI37" s="44"/>
      <c r="DJ37" s="44"/>
      <c r="DK37" s="43"/>
      <c r="DL37" s="39"/>
      <c r="DM37" s="39"/>
      <c r="DN37" s="39"/>
      <c r="DO37" s="43"/>
      <c r="DP37" s="39"/>
      <c r="DQ37" s="39"/>
      <c r="DR37" s="45"/>
      <c r="DS37" s="43"/>
      <c r="DT37" s="39"/>
      <c r="DU37" s="39"/>
      <c r="DV37" s="45"/>
      <c r="DW37" s="43"/>
      <c r="DX37" s="39"/>
      <c r="DY37" s="39"/>
      <c r="DZ37" s="45"/>
      <c r="EA37" s="43"/>
      <c r="EB37" s="39"/>
      <c r="EC37" s="39"/>
      <c r="ED37" s="45"/>
      <c r="EE37" s="43"/>
      <c r="EF37" s="39"/>
      <c r="EG37" s="39"/>
      <c r="EH37" s="45"/>
      <c r="EI37" s="43"/>
      <c r="EJ37" s="39"/>
      <c r="EK37" s="39"/>
      <c r="EL37" s="39"/>
      <c r="EM37" s="43"/>
      <c r="EN37" s="39"/>
      <c r="EO37" s="39"/>
      <c r="EP37" s="45"/>
      <c r="EQ37" s="43"/>
      <c r="ER37" s="39"/>
      <c r="ES37" s="39"/>
      <c r="ET37" s="45"/>
      <c r="EU37" s="43"/>
      <c r="EV37" s="39"/>
      <c r="EW37" s="39"/>
      <c r="EX37" s="45"/>
      <c r="EY37" s="43"/>
      <c r="EZ37" s="39"/>
      <c r="FA37" s="39"/>
      <c r="FB37" s="45"/>
      <c r="FC37" s="43"/>
      <c r="FD37" s="39"/>
      <c r="FE37" s="39"/>
      <c r="FF37" s="45"/>
      <c r="FG37" s="43"/>
      <c r="FH37" s="39"/>
      <c r="FI37" s="39"/>
      <c r="FJ37" s="45"/>
      <c r="FK37" s="43"/>
      <c r="FL37" s="39"/>
      <c r="FM37" s="39"/>
      <c r="FN37" s="45"/>
      <c r="FO37" s="43"/>
      <c r="FP37" s="39"/>
      <c r="FQ37" s="39"/>
      <c r="FR37" s="45"/>
      <c r="FS37" s="43"/>
      <c r="FT37" s="39"/>
      <c r="FU37" s="39"/>
      <c r="FV37" s="45"/>
    </row>
    <row r="38" spans="1:178" ht="17.25" customHeight="1" x14ac:dyDescent="0.25">
      <c r="A38" s="138" t="s">
        <v>113</v>
      </c>
      <c r="B38" s="139"/>
      <c r="C38" s="23">
        <v>226</v>
      </c>
      <c r="D38" s="32">
        <f t="shared" si="73"/>
        <v>3527524.95</v>
      </c>
      <c r="E38" s="32">
        <v>1031560</v>
      </c>
      <c r="F38" s="32">
        <v>2495964.9500000002</v>
      </c>
      <c r="G38" s="3"/>
      <c r="H38" s="3"/>
      <c r="I38" s="1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40"/>
      <c r="DE38" s="41"/>
      <c r="DF38" s="35"/>
      <c r="DG38" s="43"/>
      <c r="DH38" s="44"/>
      <c r="DI38" s="44"/>
      <c r="DJ38" s="44"/>
      <c r="DK38" s="43"/>
      <c r="DL38" s="39"/>
      <c r="DM38" s="39"/>
      <c r="DN38" s="39"/>
      <c r="DO38" s="43"/>
      <c r="DP38" s="39"/>
      <c r="DQ38" s="39"/>
      <c r="DR38" s="45"/>
      <c r="DS38" s="43"/>
      <c r="DT38" s="39"/>
      <c r="DU38" s="39"/>
      <c r="DV38" s="45"/>
      <c r="DW38" s="43"/>
      <c r="DX38" s="39"/>
      <c r="DY38" s="39"/>
      <c r="DZ38" s="45"/>
      <c r="EA38" s="43"/>
      <c r="EB38" s="39"/>
      <c r="EC38" s="39"/>
      <c r="ED38" s="45"/>
      <c r="EE38" s="43"/>
      <c r="EF38" s="39"/>
      <c r="EG38" s="39"/>
      <c r="EH38" s="45"/>
      <c r="EI38" s="43"/>
      <c r="EJ38" s="39"/>
      <c r="EK38" s="39"/>
      <c r="EL38" s="39"/>
      <c r="EM38" s="43"/>
      <c r="EN38" s="39"/>
      <c r="EO38" s="39"/>
      <c r="EP38" s="45"/>
      <c r="EQ38" s="43"/>
      <c r="ER38" s="39"/>
      <c r="ES38" s="39"/>
      <c r="ET38" s="45"/>
      <c r="EU38" s="43"/>
      <c r="EV38" s="39"/>
      <c r="EW38" s="39"/>
      <c r="EX38" s="45"/>
      <c r="EY38" s="43"/>
      <c r="EZ38" s="39"/>
      <c r="FA38" s="39"/>
      <c r="FB38" s="45"/>
      <c r="FC38" s="43"/>
      <c r="FD38" s="39"/>
      <c r="FE38" s="39"/>
      <c r="FF38" s="45"/>
      <c r="FG38" s="43"/>
      <c r="FH38" s="39"/>
      <c r="FI38" s="39"/>
      <c r="FJ38" s="45"/>
      <c r="FK38" s="43"/>
      <c r="FL38" s="39"/>
      <c r="FM38" s="39"/>
      <c r="FN38" s="45"/>
      <c r="FO38" s="43"/>
      <c r="FP38" s="39"/>
      <c r="FQ38" s="39"/>
      <c r="FR38" s="45"/>
      <c r="FS38" s="43"/>
      <c r="FT38" s="39"/>
      <c r="FU38" s="39"/>
      <c r="FV38" s="45"/>
    </row>
    <row r="39" spans="1:178" ht="17.25" customHeight="1" x14ac:dyDescent="0.25">
      <c r="A39" s="138" t="s">
        <v>117</v>
      </c>
      <c r="B39" s="139"/>
      <c r="C39" s="23">
        <v>290</v>
      </c>
      <c r="D39" s="32">
        <f t="shared" si="73"/>
        <v>2800</v>
      </c>
      <c r="E39" s="32"/>
      <c r="F39" s="32">
        <v>2800</v>
      </c>
      <c r="G39" s="3"/>
      <c r="H39" s="3"/>
      <c r="I39" s="1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40"/>
      <c r="DE39" s="41"/>
      <c r="DF39" s="35"/>
      <c r="DG39" s="43"/>
      <c r="DH39" s="44"/>
      <c r="DI39" s="44"/>
      <c r="DJ39" s="44"/>
      <c r="DK39" s="43"/>
      <c r="DL39" s="39"/>
      <c r="DM39" s="39"/>
      <c r="DN39" s="39"/>
      <c r="DO39" s="43"/>
      <c r="DP39" s="39"/>
      <c r="DQ39" s="39"/>
      <c r="DR39" s="45"/>
      <c r="DS39" s="43"/>
      <c r="DT39" s="39"/>
      <c r="DU39" s="39"/>
      <c r="DV39" s="45"/>
      <c r="DW39" s="43"/>
      <c r="DX39" s="39"/>
      <c r="DY39" s="39"/>
      <c r="DZ39" s="45"/>
      <c r="EA39" s="43"/>
      <c r="EB39" s="39"/>
      <c r="EC39" s="39"/>
      <c r="ED39" s="45"/>
      <c r="EE39" s="43"/>
      <c r="EF39" s="39"/>
      <c r="EG39" s="39"/>
      <c r="EH39" s="45"/>
      <c r="EI39" s="43"/>
      <c r="EJ39" s="39"/>
      <c r="EK39" s="39"/>
      <c r="EL39" s="39"/>
      <c r="EM39" s="43"/>
      <c r="EN39" s="39"/>
      <c r="EO39" s="39"/>
      <c r="EP39" s="45"/>
      <c r="EQ39" s="43"/>
      <c r="ER39" s="39"/>
      <c r="ES39" s="39"/>
      <c r="ET39" s="45"/>
      <c r="EU39" s="43"/>
      <c r="EV39" s="39"/>
      <c r="EW39" s="39"/>
      <c r="EX39" s="45"/>
      <c r="EY39" s="43"/>
      <c r="EZ39" s="39"/>
      <c r="FA39" s="39"/>
      <c r="FB39" s="45"/>
      <c r="FC39" s="43"/>
      <c r="FD39" s="39"/>
      <c r="FE39" s="39"/>
      <c r="FF39" s="45"/>
      <c r="FG39" s="43"/>
      <c r="FH39" s="39"/>
      <c r="FI39" s="39"/>
      <c r="FJ39" s="45"/>
      <c r="FK39" s="43"/>
      <c r="FL39" s="39"/>
      <c r="FM39" s="39"/>
      <c r="FN39" s="45"/>
      <c r="FO39" s="43"/>
      <c r="FP39" s="39"/>
      <c r="FQ39" s="39"/>
      <c r="FR39" s="45"/>
      <c r="FS39" s="43"/>
      <c r="FT39" s="39"/>
      <c r="FU39" s="39"/>
      <c r="FV39" s="45"/>
    </row>
    <row r="40" spans="1:178" ht="17.25" customHeight="1" x14ac:dyDescent="0.25">
      <c r="A40" s="138" t="s">
        <v>114</v>
      </c>
      <c r="B40" s="139"/>
      <c r="C40" s="23">
        <v>300</v>
      </c>
      <c r="D40" s="32">
        <f>E40+F40</f>
        <v>1791741.94</v>
      </c>
      <c r="E40" s="32">
        <f>E41+E42</f>
        <v>412340</v>
      </c>
      <c r="F40" s="32">
        <f>F41+F42</f>
        <v>1379401.94</v>
      </c>
      <c r="G40" s="3"/>
      <c r="H40" s="3"/>
      <c r="I40" s="1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40"/>
      <c r="DE40" s="41"/>
      <c r="DF40" s="35"/>
      <c r="DG40" s="43"/>
      <c r="DH40" s="44"/>
      <c r="DI40" s="44"/>
      <c r="DJ40" s="44"/>
      <c r="DK40" s="43"/>
      <c r="DL40" s="39"/>
      <c r="DM40" s="39"/>
      <c r="DN40" s="39"/>
      <c r="DO40" s="43"/>
      <c r="DP40" s="39"/>
      <c r="DQ40" s="39"/>
      <c r="DR40" s="45"/>
      <c r="DS40" s="43"/>
      <c r="DT40" s="39"/>
      <c r="DU40" s="39"/>
      <c r="DV40" s="45"/>
      <c r="DW40" s="43"/>
      <c r="DX40" s="39"/>
      <c r="DY40" s="39"/>
      <c r="DZ40" s="45"/>
      <c r="EA40" s="43"/>
      <c r="EB40" s="39"/>
      <c r="EC40" s="39"/>
      <c r="ED40" s="45"/>
      <c r="EE40" s="43"/>
      <c r="EF40" s="39"/>
      <c r="EG40" s="39"/>
      <c r="EH40" s="45"/>
      <c r="EI40" s="43"/>
      <c r="EJ40" s="39"/>
      <c r="EK40" s="39"/>
      <c r="EL40" s="39"/>
      <c r="EM40" s="43"/>
      <c r="EN40" s="39"/>
      <c r="EO40" s="39"/>
      <c r="EP40" s="45"/>
      <c r="EQ40" s="43"/>
      <c r="ER40" s="39"/>
      <c r="ES40" s="39"/>
      <c r="ET40" s="45"/>
      <c r="EU40" s="43"/>
      <c r="EV40" s="39"/>
      <c r="EW40" s="39"/>
      <c r="EX40" s="45"/>
      <c r="EY40" s="43"/>
      <c r="EZ40" s="39"/>
      <c r="FA40" s="39"/>
      <c r="FB40" s="45"/>
      <c r="FC40" s="43"/>
      <c r="FD40" s="39"/>
      <c r="FE40" s="39"/>
      <c r="FF40" s="45"/>
      <c r="FG40" s="43"/>
      <c r="FH40" s="39"/>
      <c r="FI40" s="39"/>
      <c r="FJ40" s="45"/>
      <c r="FK40" s="43"/>
      <c r="FL40" s="39"/>
      <c r="FM40" s="39"/>
      <c r="FN40" s="45"/>
      <c r="FO40" s="43"/>
      <c r="FP40" s="39"/>
      <c r="FQ40" s="39"/>
      <c r="FR40" s="45"/>
      <c r="FS40" s="43"/>
      <c r="FT40" s="39"/>
      <c r="FU40" s="39"/>
      <c r="FV40" s="45"/>
    </row>
    <row r="41" spans="1:178" ht="17.25" customHeight="1" x14ac:dyDescent="0.25">
      <c r="A41" s="138" t="s">
        <v>115</v>
      </c>
      <c r="B41" s="139"/>
      <c r="C41" s="23">
        <v>310</v>
      </c>
      <c r="D41" s="32">
        <f t="shared" ref="D41:D42" si="74">E41+F41</f>
        <v>524946.81000000006</v>
      </c>
      <c r="E41" s="32">
        <v>238840</v>
      </c>
      <c r="F41" s="32">
        <v>286106.81</v>
      </c>
      <c r="G41" s="3"/>
      <c r="H41" s="3"/>
      <c r="I41" s="1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40"/>
      <c r="DE41" s="41"/>
      <c r="DF41" s="35"/>
      <c r="DG41" s="43"/>
      <c r="DH41" s="44"/>
      <c r="DI41" s="44"/>
      <c r="DJ41" s="44"/>
      <c r="DK41" s="43"/>
      <c r="DL41" s="39"/>
      <c r="DM41" s="39"/>
      <c r="DN41" s="39"/>
      <c r="DO41" s="43"/>
      <c r="DP41" s="39"/>
      <c r="DQ41" s="39"/>
      <c r="DR41" s="45"/>
      <c r="DS41" s="43"/>
      <c r="DT41" s="39"/>
      <c r="DU41" s="39"/>
      <c r="DV41" s="45"/>
      <c r="DW41" s="43"/>
      <c r="DX41" s="39"/>
      <c r="DY41" s="39"/>
      <c r="DZ41" s="45"/>
      <c r="EA41" s="43"/>
      <c r="EB41" s="39"/>
      <c r="EC41" s="39"/>
      <c r="ED41" s="45"/>
      <c r="EE41" s="43"/>
      <c r="EF41" s="39"/>
      <c r="EG41" s="39"/>
      <c r="EH41" s="45"/>
      <c r="EI41" s="43"/>
      <c r="EJ41" s="39"/>
      <c r="EK41" s="39"/>
      <c r="EL41" s="39"/>
      <c r="EM41" s="43"/>
      <c r="EN41" s="39"/>
      <c r="EO41" s="39"/>
      <c r="EP41" s="45"/>
      <c r="EQ41" s="43"/>
      <c r="ER41" s="39"/>
      <c r="ES41" s="39"/>
      <c r="ET41" s="45"/>
      <c r="EU41" s="43"/>
      <c r="EV41" s="39"/>
      <c r="EW41" s="39"/>
      <c r="EX41" s="45"/>
      <c r="EY41" s="43"/>
      <c r="EZ41" s="39"/>
      <c r="FA41" s="39"/>
      <c r="FB41" s="45"/>
      <c r="FC41" s="43"/>
      <c r="FD41" s="39"/>
      <c r="FE41" s="39"/>
      <c r="FF41" s="45"/>
      <c r="FG41" s="43"/>
      <c r="FH41" s="39"/>
      <c r="FI41" s="39"/>
      <c r="FJ41" s="45"/>
      <c r="FK41" s="43"/>
      <c r="FL41" s="39"/>
      <c r="FM41" s="39"/>
      <c r="FN41" s="45"/>
      <c r="FO41" s="43"/>
      <c r="FP41" s="39"/>
      <c r="FQ41" s="39"/>
      <c r="FR41" s="45"/>
      <c r="FS41" s="43"/>
      <c r="FT41" s="39"/>
      <c r="FU41" s="39"/>
      <c r="FV41" s="45"/>
    </row>
    <row r="42" spans="1:178" ht="17.25" customHeight="1" x14ac:dyDescent="0.25">
      <c r="A42" s="138" t="s">
        <v>116</v>
      </c>
      <c r="B42" s="140"/>
      <c r="C42" s="23">
        <v>340</v>
      </c>
      <c r="D42" s="32">
        <f t="shared" si="74"/>
        <v>1266795.1299999999</v>
      </c>
      <c r="E42" s="32">
        <v>173500</v>
      </c>
      <c r="F42" s="32">
        <v>1093295.1299999999</v>
      </c>
      <c r="G42" s="3"/>
      <c r="H42" s="3"/>
      <c r="I42" s="1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40"/>
      <c r="DE42" s="41"/>
      <c r="DF42" s="35"/>
      <c r="DG42" s="43"/>
      <c r="DH42" s="44"/>
      <c r="DI42" s="44"/>
      <c r="DJ42" s="44"/>
      <c r="DK42" s="43"/>
      <c r="DL42" s="39"/>
      <c r="DM42" s="39"/>
      <c r="DN42" s="39"/>
      <c r="DO42" s="43"/>
      <c r="DP42" s="39"/>
      <c r="DQ42" s="39"/>
      <c r="DR42" s="45"/>
      <c r="DS42" s="43"/>
      <c r="DT42" s="39"/>
      <c r="DU42" s="39"/>
      <c r="DV42" s="45"/>
      <c r="DW42" s="43"/>
      <c r="DX42" s="39"/>
      <c r="DY42" s="39"/>
      <c r="DZ42" s="45"/>
      <c r="EA42" s="43"/>
      <c r="EB42" s="39"/>
      <c r="EC42" s="39"/>
      <c r="ED42" s="45"/>
      <c r="EE42" s="43"/>
      <c r="EF42" s="39"/>
      <c r="EG42" s="39"/>
      <c r="EH42" s="45"/>
      <c r="EI42" s="43"/>
      <c r="EJ42" s="39"/>
      <c r="EK42" s="39"/>
      <c r="EL42" s="39"/>
      <c r="EM42" s="43"/>
      <c r="EN42" s="39"/>
      <c r="EO42" s="39"/>
      <c r="EP42" s="45"/>
      <c r="EQ42" s="43"/>
      <c r="ER42" s="39"/>
      <c r="ES42" s="39"/>
      <c r="ET42" s="45"/>
      <c r="EU42" s="43"/>
      <c r="EV42" s="39"/>
      <c r="EW42" s="39"/>
      <c r="EX42" s="45"/>
      <c r="EY42" s="43"/>
      <c r="EZ42" s="39"/>
      <c r="FA42" s="39"/>
      <c r="FB42" s="45"/>
      <c r="FC42" s="43"/>
      <c r="FD42" s="39"/>
      <c r="FE42" s="39"/>
      <c r="FF42" s="45"/>
      <c r="FG42" s="43"/>
      <c r="FH42" s="39"/>
      <c r="FI42" s="39"/>
      <c r="FJ42" s="45"/>
      <c r="FK42" s="43"/>
      <c r="FL42" s="39"/>
      <c r="FM42" s="39"/>
      <c r="FN42" s="45"/>
      <c r="FO42" s="43"/>
      <c r="FP42" s="39"/>
      <c r="FQ42" s="39"/>
      <c r="FR42" s="45"/>
      <c r="FS42" s="43"/>
      <c r="FT42" s="39"/>
      <c r="FU42" s="39"/>
      <c r="FV42" s="45"/>
    </row>
    <row r="43" spans="1:178" ht="18.75" customHeight="1" x14ac:dyDescent="0.25">
      <c r="A43" s="30" t="s">
        <v>62</v>
      </c>
      <c r="B43" s="23">
        <v>300</v>
      </c>
      <c r="C43" s="23">
        <v>300</v>
      </c>
      <c r="D43" s="32">
        <f>SUM(D44:D47)</f>
        <v>3864780.46</v>
      </c>
      <c r="E43" s="32">
        <f>SUM(E44:E47)</f>
        <v>3438650</v>
      </c>
      <c r="F43" s="32">
        <f>SUM(F44:F47)</f>
        <v>426130.46</v>
      </c>
      <c r="G43" s="53"/>
      <c r="H43" s="53"/>
      <c r="I43" s="124">
        <f t="shared" si="49"/>
        <v>3864780.46</v>
      </c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90"/>
      <c r="DE43" s="41" t="s">
        <v>62</v>
      </c>
      <c r="DF43" s="35" t="s">
        <v>63</v>
      </c>
      <c r="DG43" s="43" t="e">
        <f t="shared" si="53"/>
        <v>#REF!</v>
      </c>
      <c r="DH43" s="44">
        <f t="shared" si="54"/>
        <v>0</v>
      </c>
      <c r="DI43" s="44" t="e">
        <f t="shared" si="54"/>
        <v>#REF!</v>
      </c>
      <c r="DJ43" s="44">
        <f t="shared" si="54"/>
        <v>0</v>
      </c>
      <c r="DK43" s="43" t="e">
        <f t="shared" ref="DK43:DK55" si="75">SUM(DL43:DM43)</f>
        <v>#REF!</v>
      </c>
      <c r="DL43" s="39">
        <f t="shared" si="56"/>
        <v>0</v>
      </c>
      <c r="DM43" s="39" t="e">
        <f t="shared" si="56"/>
        <v>#REF!</v>
      </c>
      <c r="DN43" s="39">
        <f t="shared" si="56"/>
        <v>0</v>
      </c>
      <c r="DO43" s="43">
        <f t="shared" si="57"/>
        <v>0</v>
      </c>
      <c r="DP43" s="39"/>
      <c r="DQ43" s="39"/>
      <c r="DR43" s="45"/>
      <c r="DS43" s="43" t="e">
        <f t="shared" si="58"/>
        <v>#REF!</v>
      </c>
      <c r="DT43" s="39"/>
      <c r="DU43" s="39" t="e">
        <f>#REF!</f>
        <v>#REF!</v>
      </c>
      <c r="DV43" s="45"/>
      <c r="DW43" s="43">
        <f t="shared" si="59"/>
        <v>0</v>
      </c>
      <c r="DX43" s="39"/>
      <c r="DY43" s="39"/>
      <c r="DZ43" s="45"/>
      <c r="EA43" s="43">
        <f t="shared" si="60"/>
        <v>0</v>
      </c>
      <c r="EB43" s="39"/>
      <c r="EC43" s="39"/>
      <c r="ED43" s="45"/>
      <c r="EE43" s="43">
        <f t="shared" si="61"/>
        <v>0</v>
      </c>
      <c r="EF43" s="39"/>
      <c r="EG43" s="39"/>
      <c r="EH43" s="45"/>
      <c r="EI43" s="43">
        <f t="shared" si="62"/>
        <v>0</v>
      </c>
      <c r="EJ43" s="39">
        <f t="shared" si="63"/>
        <v>0</v>
      </c>
      <c r="EK43" s="39">
        <f t="shared" si="63"/>
        <v>0</v>
      </c>
      <c r="EL43" s="39">
        <f t="shared" si="63"/>
        <v>0</v>
      </c>
      <c r="EM43" s="43">
        <f t="shared" si="64"/>
        <v>0</v>
      </c>
      <c r="EN43" s="39"/>
      <c r="EO43" s="39"/>
      <c r="EP43" s="45"/>
      <c r="EQ43" s="43">
        <f t="shared" si="65"/>
        <v>0</v>
      </c>
      <c r="ER43" s="39"/>
      <c r="ES43" s="39"/>
      <c r="ET43" s="45"/>
      <c r="EU43" s="43">
        <f t="shared" si="66"/>
        <v>0</v>
      </c>
      <c r="EV43" s="39"/>
      <c r="EW43" s="39"/>
      <c r="EX43" s="45"/>
      <c r="EY43" s="43">
        <f t="shared" si="67"/>
        <v>0</v>
      </c>
      <c r="EZ43" s="39"/>
      <c r="FA43" s="39"/>
      <c r="FB43" s="45"/>
      <c r="FC43" s="43">
        <f t="shared" si="68"/>
        <v>0</v>
      </c>
      <c r="FD43" s="39"/>
      <c r="FE43" s="39"/>
      <c r="FF43" s="45"/>
      <c r="FG43" s="43">
        <f t="shared" si="69"/>
        <v>0</v>
      </c>
      <c r="FH43" s="39"/>
      <c r="FI43" s="39"/>
      <c r="FJ43" s="45"/>
      <c r="FK43" s="43">
        <f t="shared" si="70"/>
        <v>0</v>
      </c>
      <c r="FL43" s="39"/>
      <c r="FM43" s="39"/>
      <c r="FN43" s="45"/>
      <c r="FO43" s="43">
        <f t="shared" si="71"/>
        <v>0</v>
      </c>
      <c r="FP43" s="39"/>
      <c r="FQ43" s="39"/>
      <c r="FR43" s="45"/>
      <c r="FS43" s="43">
        <f t="shared" si="72"/>
        <v>0</v>
      </c>
      <c r="FT43" s="39"/>
      <c r="FU43" s="39"/>
      <c r="FV43" s="45"/>
    </row>
    <row r="44" spans="1:178" ht="45.75" customHeight="1" x14ac:dyDescent="0.25">
      <c r="A44" s="30" t="s">
        <v>95</v>
      </c>
      <c r="B44" s="52">
        <v>321</v>
      </c>
      <c r="C44" s="52">
        <v>321</v>
      </c>
      <c r="D44" s="32">
        <f>SUM(E44:F44)</f>
        <v>0</v>
      </c>
      <c r="E44" s="32"/>
      <c r="F44" s="32"/>
      <c r="G44" s="3"/>
      <c r="H44" s="3"/>
      <c r="I44" s="124">
        <f t="shared" si="49"/>
        <v>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40"/>
      <c r="DE44" s="41" t="s">
        <v>64</v>
      </c>
      <c r="DF44" s="35" t="s">
        <v>65</v>
      </c>
      <c r="DG44" s="43">
        <f t="shared" si="53"/>
        <v>174000</v>
      </c>
      <c r="DH44" s="44">
        <f t="shared" si="54"/>
        <v>0</v>
      </c>
      <c r="DI44" s="44">
        <f t="shared" si="54"/>
        <v>174000</v>
      </c>
      <c r="DJ44" s="44">
        <f t="shared" si="54"/>
        <v>0</v>
      </c>
      <c r="DK44" s="43">
        <f t="shared" si="75"/>
        <v>174000</v>
      </c>
      <c r="DL44" s="39">
        <f t="shared" si="56"/>
        <v>0</v>
      </c>
      <c r="DM44" s="39">
        <f t="shared" si="56"/>
        <v>174000</v>
      </c>
      <c r="DN44" s="39">
        <f t="shared" si="56"/>
        <v>0</v>
      </c>
      <c r="DO44" s="43">
        <f t="shared" si="57"/>
        <v>150000</v>
      </c>
      <c r="DP44" s="39"/>
      <c r="DQ44" s="39">
        <v>150000</v>
      </c>
      <c r="DR44" s="45"/>
      <c r="DS44" s="43">
        <f t="shared" si="58"/>
        <v>24000</v>
      </c>
      <c r="DT44" s="39"/>
      <c r="DU44" s="39">
        <v>24000</v>
      </c>
      <c r="DV44" s="45"/>
      <c r="DW44" s="43">
        <f t="shared" si="59"/>
        <v>0</v>
      </c>
      <c r="DX44" s="39"/>
      <c r="DY44" s="39"/>
      <c r="DZ44" s="45"/>
      <c r="EA44" s="43">
        <f t="shared" si="60"/>
        <v>0</v>
      </c>
      <c r="EB44" s="39"/>
      <c r="EC44" s="39"/>
      <c r="ED44" s="45"/>
      <c r="EE44" s="43">
        <f t="shared" si="61"/>
        <v>0</v>
      </c>
      <c r="EF44" s="39"/>
      <c r="EG44" s="39"/>
      <c r="EH44" s="45"/>
      <c r="EI44" s="43">
        <f t="shared" si="62"/>
        <v>0</v>
      </c>
      <c r="EJ44" s="39">
        <f t="shared" si="63"/>
        <v>0</v>
      </c>
      <c r="EK44" s="39">
        <f t="shared" si="63"/>
        <v>0</v>
      </c>
      <c r="EL44" s="39">
        <f t="shared" si="63"/>
        <v>0</v>
      </c>
      <c r="EM44" s="43">
        <f t="shared" si="64"/>
        <v>0</v>
      </c>
      <c r="EN44" s="39"/>
      <c r="EO44" s="39"/>
      <c r="EP44" s="45"/>
      <c r="EQ44" s="43">
        <f t="shared" si="65"/>
        <v>0</v>
      </c>
      <c r="ER44" s="39"/>
      <c r="ES44" s="39"/>
      <c r="ET44" s="45"/>
      <c r="EU44" s="43">
        <f t="shared" si="66"/>
        <v>0</v>
      </c>
      <c r="EV44" s="39"/>
      <c r="EW44" s="39"/>
      <c r="EX44" s="45"/>
      <c r="EY44" s="43">
        <f t="shared" si="67"/>
        <v>0</v>
      </c>
      <c r="EZ44" s="39"/>
      <c r="FA44" s="39"/>
      <c r="FB44" s="45"/>
      <c r="FC44" s="43">
        <f t="shared" si="68"/>
        <v>0</v>
      </c>
      <c r="FD44" s="39"/>
      <c r="FE44" s="39"/>
      <c r="FF44" s="45"/>
      <c r="FG44" s="43">
        <f t="shared" si="69"/>
        <v>0</v>
      </c>
      <c r="FH44" s="39"/>
      <c r="FI44" s="39"/>
      <c r="FJ44" s="45"/>
      <c r="FK44" s="43">
        <f t="shared" si="70"/>
        <v>0</v>
      </c>
      <c r="FL44" s="39"/>
      <c r="FM44" s="39"/>
      <c r="FN44" s="45"/>
      <c r="FO44" s="43">
        <f t="shared" si="71"/>
        <v>0</v>
      </c>
      <c r="FP44" s="39"/>
      <c r="FQ44" s="39"/>
      <c r="FR44" s="45"/>
      <c r="FS44" s="43">
        <f t="shared" si="72"/>
        <v>0</v>
      </c>
      <c r="FT44" s="39"/>
      <c r="FU44" s="39"/>
      <c r="FV44" s="45"/>
    </row>
    <row r="45" spans="1:178" ht="17.100000000000001" customHeight="1" x14ac:dyDescent="0.25">
      <c r="A45" s="30" t="s">
        <v>96</v>
      </c>
      <c r="B45" s="52">
        <v>340</v>
      </c>
      <c r="C45" s="52">
        <v>340</v>
      </c>
      <c r="D45" s="32">
        <f>SUM(E45:F45)</f>
        <v>3810780.46</v>
      </c>
      <c r="E45" s="32">
        <v>3438650</v>
      </c>
      <c r="F45" s="32">
        <v>372130.46</v>
      </c>
      <c r="G45" s="3"/>
      <c r="H45" s="3"/>
      <c r="I45" s="124">
        <f t="shared" si="49"/>
        <v>3810780.46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40"/>
      <c r="DE45" s="41" t="s">
        <v>66</v>
      </c>
      <c r="DF45" s="35" t="s">
        <v>67</v>
      </c>
      <c r="DG45" s="43">
        <f t="shared" si="53"/>
        <v>14800000</v>
      </c>
      <c r="DH45" s="44">
        <f t="shared" si="54"/>
        <v>0</v>
      </c>
      <c r="DI45" s="44">
        <f t="shared" si="54"/>
        <v>14800000</v>
      </c>
      <c r="DJ45" s="44">
        <f t="shared" si="54"/>
        <v>0</v>
      </c>
      <c r="DK45" s="43">
        <f t="shared" si="75"/>
        <v>14800000</v>
      </c>
      <c r="DL45" s="39">
        <f t="shared" si="56"/>
        <v>0</v>
      </c>
      <c r="DM45" s="39">
        <f t="shared" si="56"/>
        <v>14800000</v>
      </c>
      <c r="DN45" s="39">
        <f t="shared" si="56"/>
        <v>0</v>
      </c>
      <c r="DO45" s="43">
        <f t="shared" si="57"/>
        <v>14800000</v>
      </c>
      <c r="DP45" s="39"/>
      <c r="DQ45" s="93">
        <f>4000000+10800000</f>
        <v>14800000</v>
      </c>
      <c r="DR45" s="45"/>
      <c r="DS45" s="43">
        <f t="shared" si="58"/>
        <v>0</v>
      </c>
      <c r="DT45" s="39"/>
      <c r="DU45" s="39"/>
      <c r="DV45" s="45"/>
      <c r="DW45" s="43">
        <f t="shared" si="59"/>
        <v>0</v>
      </c>
      <c r="DX45" s="39"/>
      <c r="DY45" s="39"/>
      <c r="DZ45" s="45"/>
      <c r="EA45" s="43">
        <f t="shared" si="60"/>
        <v>0</v>
      </c>
      <c r="EB45" s="39"/>
      <c r="EC45" s="39"/>
      <c r="ED45" s="45"/>
      <c r="EE45" s="43">
        <f t="shared" si="61"/>
        <v>0</v>
      </c>
      <c r="EF45" s="39"/>
      <c r="EG45" s="39"/>
      <c r="EH45" s="45"/>
      <c r="EI45" s="43">
        <f t="shared" si="62"/>
        <v>0</v>
      </c>
      <c r="EJ45" s="39">
        <f t="shared" si="63"/>
        <v>0</v>
      </c>
      <c r="EK45" s="39">
        <f t="shared" si="63"/>
        <v>0</v>
      </c>
      <c r="EL45" s="39">
        <f t="shared" si="63"/>
        <v>0</v>
      </c>
      <c r="EM45" s="43">
        <f t="shared" si="64"/>
        <v>0</v>
      </c>
      <c r="EN45" s="39"/>
      <c r="EO45" s="39"/>
      <c r="EP45" s="45"/>
      <c r="EQ45" s="43">
        <f t="shared" si="65"/>
        <v>0</v>
      </c>
      <c r="ER45" s="39"/>
      <c r="ES45" s="39"/>
      <c r="ET45" s="45"/>
      <c r="EU45" s="43">
        <f t="shared" si="66"/>
        <v>0</v>
      </c>
      <c r="EV45" s="39"/>
      <c r="EW45" s="39"/>
      <c r="EX45" s="45"/>
      <c r="EY45" s="43">
        <f t="shared" si="67"/>
        <v>0</v>
      </c>
      <c r="EZ45" s="39"/>
      <c r="FA45" s="39"/>
      <c r="FB45" s="45"/>
      <c r="FC45" s="43">
        <f t="shared" si="68"/>
        <v>0</v>
      </c>
      <c r="FD45" s="39"/>
      <c r="FE45" s="39"/>
      <c r="FF45" s="45"/>
      <c r="FG45" s="43">
        <f t="shared" si="69"/>
        <v>0</v>
      </c>
      <c r="FH45" s="39"/>
      <c r="FI45" s="39"/>
      <c r="FJ45" s="45"/>
      <c r="FK45" s="43">
        <f t="shared" si="70"/>
        <v>0</v>
      </c>
      <c r="FL45" s="39"/>
      <c r="FM45" s="39"/>
      <c r="FN45" s="45"/>
      <c r="FO45" s="43">
        <f t="shared" si="71"/>
        <v>0</v>
      </c>
      <c r="FP45" s="39"/>
      <c r="FQ45" s="39"/>
      <c r="FR45" s="45"/>
      <c r="FS45" s="43">
        <f t="shared" si="72"/>
        <v>0</v>
      </c>
      <c r="FT45" s="39"/>
      <c r="FU45" s="39"/>
      <c r="FV45" s="45"/>
    </row>
    <row r="46" spans="1:178" ht="17.100000000000001" customHeight="1" x14ac:dyDescent="0.25">
      <c r="A46" s="30" t="s">
        <v>98</v>
      </c>
      <c r="B46" s="23">
        <v>350</v>
      </c>
      <c r="C46" s="23">
        <v>350</v>
      </c>
      <c r="D46" s="32">
        <f>SUM(E46:F46)</f>
        <v>54000</v>
      </c>
      <c r="E46" s="32"/>
      <c r="F46" s="32">
        <v>54000</v>
      </c>
      <c r="G46" s="3"/>
      <c r="H46" s="3"/>
      <c r="I46" s="124">
        <f t="shared" si="49"/>
        <v>54000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40"/>
      <c r="DE46" s="41" t="s">
        <v>68</v>
      </c>
      <c r="DF46" s="42" t="s">
        <v>69</v>
      </c>
      <c r="DG46" s="43">
        <f t="shared" si="53"/>
        <v>3100000</v>
      </c>
      <c r="DH46" s="44">
        <f t="shared" si="54"/>
        <v>0</v>
      </c>
      <c r="DI46" s="44">
        <f t="shared" si="54"/>
        <v>3100000</v>
      </c>
      <c r="DJ46" s="44">
        <f t="shared" si="54"/>
        <v>0</v>
      </c>
      <c r="DK46" s="43">
        <f t="shared" si="75"/>
        <v>3100000</v>
      </c>
      <c r="DL46" s="39">
        <f t="shared" si="56"/>
        <v>0</v>
      </c>
      <c r="DM46" s="39">
        <f t="shared" si="56"/>
        <v>3100000</v>
      </c>
      <c r="DN46" s="39">
        <f t="shared" si="56"/>
        <v>0</v>
      </c>
      <c r="DO46" s="43">
        <f t="shared" si="57"/>
        <v>3100000</v>
      </c>
      <c r="DP46" s="39"/>
      <c r="DQ46" s="39">
        <v>3100000</v>
      </c>
      <c r="DR46" s="45"/>
      <c r="DS46" s="43">
        <f t="shared" si="58"/>
        <v>0</v>
      </c>
      <c r="DT46" s="39"/>
      <c r="DU46" s="39"/>
      <c r="DV46" s="45"/>
      <c r="DW46" s="43">
        <f t="shared" si="59"/>
        <v>0</v>
      </c>
      <c r="DX46" s="39"/>
      <c r="DY46" s="39"/>
      <c r="DZ46" s="45"/>
      <c r="EA46" s="43">
        <f t="shared" si="60"/>
        <v>0</v>
      </c>
      <c r="EB46" s="39"/>
      <c r="EC46" s="39"/>
      <c r="ED46" s="45"/>
      <c r="EE46" s="43">
        <f t="shared" si="61"/>
        <v>0</v>
      </c>
      <c r="EF46" s="39"/>
      <c r="EG46" s="39"/>
      <c r="EH46" s="45"/>
      <c r="EI46" s="43">
        <f t="shared" si="62"/>
        <v>0</v>
      </c>
      <c r="EJ46" s="39">
        <f t="shared" si="63"/>
        <v>0</v>
      </c>
      <c r="EK46" s="39">
        <f t="shared" si="63"/>
        <v>0</v>
      </c>
      <c r="EL46" s="39">
        <f t="shared" si="63"/>
        <v>0</v>
      </c>
      <c r="EM46" s="43">
        <f t="shared" si="64"/>
        <v>0</v>
      </c>
      <c r="EN46" s="39"/>
      <c r="EO46" s="39"/>
      <c r="EP46" s="45"/>
      <c r="EQ46" s="43">
        <f t="shared" si="65"/>
        <v>0</v>
      </c>
      <c r="ER46" s="39"/>
      <c r="ES46" s="39"/>
      <c r="ET46" s="45"/>
      <c r="EU46" s="43">
        <f t="shared" si="66"/>
        <v>0</v>
      </c>
      <c r="EV46" s="39"/>
      <c r="EW46" s="39"/>
      <c r="EX46" s="45"/>
      <c r="EY46" s="43">
        <f t="shared" si="67"/>
        <v>0</v>
      </c>
      <c r="EZ46" s="39"/>
      <c r="FA46" s="39"/>
      <c r="FB46" s="45"/>
      <c r="FC46" s="43">
        <f t="shared" si="68"/>
        <v>0</v>
      </c>
      <c r="FD46" s="39"/>
      <c r="FE46" s="39"/>
      <c r="FF46" s="45"/>
      <c r="FG46" s="43">
        <f t="shared" si="69"/>
        <v>0</v>
      </c>
      <c r="FH46" s="39"/>
      <c r="FI46" s="39"/>
      <c r="FJ46" s="45"/>
      <c r="FK46" s="43">
        <f t="shared" si="70"/>
        <v>0</v>
      </c>
      <c r="FL46" s="39"/>
      <c r="FM46" s="39"/>
      <c r="FN46" s="45"/>
      <c r="FO46" s="43">
        <f t="shared" si="71"/>
        <v>0</v>
      </c>
      <c r="FP46" s="39"/>
      <c r="FQ46" s="39"/>
      <c r="FR46" s="45"/>
      <c r="FS46" s="43">
        <f t="shared" si="72"/>
        <v>0</v>
      </c>
      <c r="FT46" s="39"/>
      <c r="FU46" s="39"/>
      <c r="FV46" s="45"/>
    </row>
    <row r="47" spans="1:178" ht="17.100000000000001" customHeight="1" x14ac:dyDescent="0.25">
      <c r="A47" s="61" t="s">
        <v>97</v>
      </c>
      <c r="B47" s="23">
        <v>360</v>
      </c>
      <c r="C47" s="23">
        <v>360</v>
      </c>
      <c r="D47" s="32">
        <f>SUM(E47:F47)</f>
        <v>0</v>
      </c>
      <c r="E47" s="32"/>
      <c r="F47" s="32">
        <v>0</v>
      </c>
      <c r="G47" s="3"/>
      <c r="H47" s="3"/>
      <c r="I47" s="124">
        <f t="shared" si="49"/>
        <v>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24"/>
      <c r="DE47" s="46" t="s">
        <v>70</v>
      </c>
      <c r="DF47" s="42" t="s">
        <v>71</v>
      </c>
      <c r="DG47" s="43">
        <f t="shared" si="53"/>
        <v>0</v>
      </c>
      <c r="DH47" s="44">
        <f t="shared" si="54"/>
        <v>0</v>
      </c>
      <c r="DI47" s="44">
        <f t="shared" si="54"/>
        <v>0</v>
      </c>
      <c r="DJ47" s="44">
        <f t="shared" si="54"/>
        <v>0</v>
      </c>
      <c r="DK47" s="43">
        <f t="shared" si="75"/>
        <v>0</v>
      </c>
      <c r="DL47" s="39">
        <f t="shared" si="56"/>
        <v>0</v>
      </c>
      <c r="DM47" s="39">
        <f t="shared" si="56"/>
        <v>0</v>
      </c>
      <c r="DN47" s="39">
        <f t="shared" si="56"/>
        <v>0</v>
      </c>
      <c r="DO47" s="43">
        <f t="shared" si="57"/>
        <v>0</v>
      </c>
      <c r="DP47" s="39"/>
      <c r="DQ47" s="39"/>
      <c r="DR47" s="45"/>
      <c r="DS47" s="43">
        <f t="shared" si="58"/>
        <v>0</v>
      </c>
      <c r="DT47" s="39"/>
      <c r="DU47" s="39"/>
      <c r="DV47" s="45"/>
      <c r="DW47" s="43">
        <f t="shared" si="59"/>
        <v>0</v>
      </c>
      <c r="DX47" s="39"/>
      <c r="DY47" s="39"/>
      <c r="DZ47" s="45"/>
      <c r="EA47" s="43">
        <f t="shared" si="60"/>
        <v>0</v>
      </c>
      <c r="EB47" s="39"/>
      <c r="EC47" s="39"/>
      <c r="ED47" s="45"/>
      <c r="EE47" s="43">
        <f t="shared" si="61"/>
        <v>0</v>
      </c>
      <c r="EF47" s="39"/>
      <c r="EG47" s="39"/>
      <c r="EH47" s="45"/>
      <c r="EI47" s="43">
        <f t="shared" si="62"/>
        <v>0</v>
      </c>
      <c r="EJ47" s="39">
        <f t="shared" si="63"/>
        <v>0</v>
      </c>
      <c r="EK47" s="39">
        <f t="shared" si="63"/>
        <v>0</v>
      </c>
      <c r="EL47" s="39">
        <f t="shared" si="63"/>
        <v>0</v>
      </c>
      <c r="EM47" s="43">
        <f t="shared" si="64"/>
        <v>0</v>
      </c>
      <c r="EN47" s="39"/>
      <c r="EO47" s="39"/>
      <c r="EP47" s="45"/>
      <c r="EQ47" s="43">
        <f t="shared" si="65"/>
        <v>0</v>
      </c>
      <c r="ER47" s="39"/>
      <c r="ES47" s="39"/>
      <c r="ET47" s="45"/>
      <c r="EU47" s="43">
        <f t="shared" si="66"/>
        <v>0</v>
      </c>
      <c r="EV47" s="39"/>
      <c r="EW47" s="39"/>
      <c r="EX47" s="45"/>
      <c r="EY47" s="43">
        <f t="shared" si="67"/>
        <v>0</v>
      </c>
      <c r="EZ47" s="39"/>
      <c r="FA47" s="39"/>
      <c r="FB47" s="45"/>
      <c r="FC47" s="43">
        <f t="shared" si="68"/>
        <v>0</v>
      </c>
      <c r="FD47" s="39"/>
      <c r="FE47" s="39"/>
      <c r="FF47" s="45"/>
      <c r="FG47" s="43">
        <f t="shared" si="69"/>
        <v>0</v>
      </c>
      <c r="FH47" s="39"/>
      <c r="FI47" s="39"/>
      <c r="FJ47" s="45"/>
      <c r="FK47" s="43">
        <f t="shared" si="70"/>
        <v>0</v>
      </c>
      <c r="FL47" s="39"/>
      <c r="FM47" s="39"/>
      <c r="FN47" s="45"/>
      <c r="FO47" s="43">
        <f t="shared" si="71"/>
        <v>0</v>
      </c>
      <c r="FP47" s="39"/>
      <c r="FQ47" s="39"/>
      <c r="FR47" s="45"/>
      <c r="FS47" s="43">
        <f t="shared" si="72"/>
        <v>0</v>
      </c>
      <c r="FT47" s="39"/>
      <c r="FU47" s="39"/>
      <c r="FV47" s="45"/>
    </row>
    <row r="48" spans="1:178" ht="17.100000000000001" customHeight="1" x14ac:dyDescent="0.25">
      <c r="A48" s="30" t="s">
        <v>72</v>
      </c>
      <c r="B48" s="23">
        <v>850</v>
      </c>
      <c r="C48" s="23">
        <v>850</v>
      </c>
      <c r="D48" s="32">
        <f>SUM(D49:D51)</f>
        <v>1570081.1400000001</v>
      </c>
      <c r="E48" s="32">
        <f>SUM(E49:E51)</f>
        <v>1513516</v>
      </c>
      <c r="F48" s="32">
        <f t="shared" ref="F48" si="76">SUM(F49:F51)</f>
        <v>56565.14</v>
      </c>
      <c r="G48" s="53"/>
      <c r="H48" s="53"/>
      <c r="I48" s="124">
        <f t="shared" si="49"/>
        <v>1570081.14</v>
      </c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90"/>
      <c r="DE48" s="68" t="s">
        <v>72</v>
      </c>
      <c r="DF48" s="69" t="s">
        <v>73</v>
      </c>
      <c r="DG48" s="64">
        <f t="shared" si="53"/>
        <v>33552973</v>
      </c>
      <c r="DH48" s="65">
        <f>SUM(DH49:DH51)</f>
        <v>32297480</v>
      </c>
      <c r="DI48" s="65">
        <f t="shared" ref="DI48:DJ48" si="77">SUM(DI49:DI51)</f>
        <v>1255493</v>
      </c>
      <c r="DJ48" s="66">
        <f t="shared" si="77"/>
        <v>0</v>
      </c>
      <c r="DK48" s="64">
        <f t="shared" si="75"/>
        <v>33552973</v>
      </c>
      <c r="DL48" s="65">
        <f t="shared" ref="DL48:DN48" si="78">SUM(DL49:DL51)</f>
        <v>32297480</v>
      </c>
      <c r="DM48" s="65">
        <f t="shared" si="78"/>
        <v>1255493</v>
      </c>
      <c r="DN48" s="66">
        <f t="shared" si="78"/>
        <v>0</v>
      </c>
      <c r="DO48" s="64">
        <f t="shared" si="57"/>
        <v>33516595</v>
      </c>
      <c r="DP48" s="65">
        <f t="shared" ref="DP48:DR48" si="79">SUM(DP49:DP51)</f>
        <v>32297480</v>
      </c>
      <c r="DQ48" s="65">
        <f t="shared" si="79"/>
        <v>1219115</v>
      </c>
      <c r="DR48" s="66">
        <f t="shared" si="79"/>
        <v>0</v>
      </c>
      <c r="DS48" s="64">
        <f t="shared" si="58"/>
        <v>36378</v>
      </c>
      <c r="DT48" s="65">
        <f t="shared" ref="DT48:DV48" si="80">SUM(DT49:DT51)</f>
        <v>0</v>
      </c>
      <c r="DU48" s="65">
        <f t="shared" si="80"/>
        <v>36378</v>
      </c>
      <c r="DV48" s="66">
        <f t="shared" si="80"/>
        <v>0</v>
      </c>
      <c r="DW48" s="64">
        <f t="shared" si="59"/>
        <v>0</v>
      </c>
      <c r="DX48" s="65">
        <f t="shared" ref="DX48:DZ48" si="81">SUM(DX49:DX51)</f>
        <v>0</v>
      </c>
      <c r="DY48" s="65">
        <f t="shared" si="81"/>
        <v>0</v>
      </c>
      <c r="DZ48" s="66">
        <f t="shared" si="81"/>
        <v>0</v>
      </c>
      <c r="EA48" s="64">
        <f t="shared" si="60"/>
        <v>0</v>
      </c>
      <c r="EB48" s="65">
        <f t="shared" ref="EB48:ED48" si="82">SUM(EB49:EB51)</f>
        <v>0</v>
      </c>
      <c r="EC48" s="65">
        <f t="shared" si="82"/>
        <v>0</v>
      </c>
      <c r="ED48" s="66">
        <f t="shared" si="82"/>
        <v>0</v>
      </c>
      <c r="EE48" s="64">
        <f t="shared" si="61"/>
        <v>0</v>
      </c>
      <c r="EF48" s="65">
        <f t="shared" ref="EF48:EH48" si="83">SUM(EF49:EF51)</f>
        <v>0</v>
      </c>
      <c r="EG48" s="65">
        <f t="shared" si="83"/>
        <v>0</v>
      </c>
      <c r="EH48" s="66">
        <f t="shared" si="83"/>
        <v>0</v>
      </c>
      <c r="EI48" s="64">
        <f t="shared" si="62"/>
        <v>0</v>
      </c>
      <c r="EJ48" s="65">
        <f t="shared" ref="EJ48:EL48" si="84">SUM(EJ49:EJ51)</f>
        <v>0</v>
      </c>
      <c r="EK48" s="65">
        <f t="shared" si="84"/>
        <v>0</v>
      </c>
      <c r="EL48" s="66">
        <f t="shared" si="84"/>
        <v>0</v>
      </c>
      <c r="EM48" s="64">
        <f t="shared" si="64"/>
        <v>0</v>
      </c>
      <c r="EN48" s="65">
        <f t="shared" ref="EN48:EP48" si="85">SUM(EN49:EN51)</f>
        <v>0</v>
      </c>
      <c r="EO48" s="65">
        <f t="shared" si="85"/>
        <v>0</v>
      </c>
      <c r="EP48" s="66">
        <f t="shared" si="85"/>
        <v>0</v>
      </c>
      <c r="EQ48" s="64">
        <f t="shared" si="65"/>
        <v>0</v>
      </c>
      <c r="ER48" s="65">
        <f t="shared" ref="ER48:ET48" si="86">SUM(ER49:ER51)</f>
        <v>0</v>
      </c>
      <c r="ES48" s="65">
        <f t="shared" si="86"/>
        <v>0</v>
      </c>
      <c r="ET48" s="66">
        <f t="shared" si="86"/>
        <v>0</v>
      </c>
      <c r="EU48" s="64">
        <f t="shared" si="66"/>
        <v>0</v>
      </c>
      <c r="EV48" s="65">
        <f t="shared" ref="EV48:EX48" si="87">SUM(EV49:EV51)</f>
        <v>0</v>
      </c>
      <c r="EW48" s="65">
        <f t="shared" si="87"/>
        <v>0</v>
      </c>
      <c r="EX48" s="66">
        <f t="shared" si="87"/>
        <v>0</v>
      </c>
      <c r="EY48" s="64">
        <f t="shared" si="67"/>
        <v>0</v>
      </c>
      <c r="EZ48" s="65">
        <f t="shared" ref="EZ48:FB48" si="88">SUM(EZ49:EZ51)</f>
        <v>0</v>
      </c>
      <c r="FA48" s="65">
        <f t="shared" si="88"/>
        <v>0</v>
      </c>
      <c r="FB48" s="66">
        <f t="shared" si="88"/>
        <v>0</v>
      </c>
      <c r="FC48" s="64">
        <f t="shared" si="68"/>
        <v>0</v>
      </c>
      <c r="FD48" s="65">
        <f t="shared" ref="FD48:FF48" si="89">SUM(FD49:FD51)</f>
        <v>0</v>
      </c>
      <c r="FE48" s="65">
        <f t="shared" si="89"/>
        <v>0</v>
      </c>
      <c r="FF48" s="66">
        <f t="shared" si="89"/>
        <v>0</v>
      </c>
      <c r="FG48" s="64">
        <f t="shared" si="69"/>
        <v>0</v>
      </c>
      <c r="FH48" s="65">
        <f t="shared" ref="FH48:FJ48" si="90">SUM(FH49:FH51)</f>
        <v>0</v>
      </c>
      <c r="FI48" s="65">
        <f t="shared" si="90"/>
        <v>0</v>
      </c>
      <c r="FJ48" s="66">
        <f t="shared" si="90"/>
        <v>0</v>
      </c>
      <c r="FK48" s="64">
        <f t="shared" si="70"/>
        <v>0</v>
      </c>
      <c r="FL48" s="65">
        <f t="shared" ref="FL48:FN48" si="91">SUM(FL49:FL51)</f>
        <v>0</v>
      </c>
      <c r="FM48" s="65">
        <f t="shared" si="91"/>
        <v>0</v>
      </c>
      <c r="FN48" s="66">
        <f t="shared" si="91"/>
        <v>0</v>
      </c>
      <c r="FO48" s="64">
        <f t="shared" si="71"/>
        <v>0</v>
      </c>
      <c r="FP48" s="65">
        <f t="shared" ref="FP48:FR48" si="92">SUM(FP49:FP51)</f>
        <v>0</v>
      </c>
      <c r="FQ48" s="65">
        <f t="shared" si="92"/>
        <v>0</v>
      </c>
      <c r="FR48" s="66">
        <f t="shared" si="92"/>
        <v>0</v>
      </c>
      <c r="FS48" s="64">
        <f t="shared" si="72"/>
        <v>0</v>
      </c>
      <c r="FT48" s="65">
        <f t="shared" ref="FT48:FV48" si="93">SUM(FT49:FT51)</f>
        <v>0</v>
      </c>
      <c r="FU48" s="65">
        <f t="shared" si="93"/>
        <v>0</v>
      </c>
      <c r="FV48" s="66">
        <f t="shared" si="93"/>
        <v>0</v>
      </c>
    </row>
    <row r="49" spans="1:178" ht="24" customHeight="1" x14ac:dyDescent="0.25">
      <c r="A49" s="91" t="s">
        <v>74</v>
      </c>
      <c r="B49" s="23">
        <v>851</v>
      </c>
      <c r="C49" s="23">
        <v>851</v>
      </c>
      <c r="D49" s="32">
        <f t="shared" ref="D49:D53" si="94">SUM(E49:F49)</f>
        <v>1514757</v>
      </c>
      <c r="E49" s="32">
        <v>1513516</v>
      </c>
      <c r="F49" s="32">
        <v>1241</v>
      </c>
      <c r="G49" s="3"/>
      <c r="H49" s="3"/>
      <c r="I49" s="124">
        <f t="shared" si="49"/>
        <v>1514757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40"/>
      <c r="DE49" s="92" t="s">
        <v>74</v>
      </c>
      <c r="DF49" s="42" t="s">
        <v>75</v>
      </c>
      <c r="DG49" s="43">
        <f t="shared" si="53"/>
        <v>32299758</v>
      </c>
      <c r="DH49" s="44">
        <f t="shared" ref="DH49:DJ56" si="95">DL49+EJ49</f>
        <v>32297480</v>
      </c>
      <c r="DI49" s="44">
        <f t="shared" si="95"/>
        <v>2278</v>
      </c>
      <c r="DJ49" s="44">
        <f t="shared" si="95"/>
        <v>0</v>
      </c>
      <c r="DK49" s="43">
        <f t="shared" si="75"/>
        <v>32299758</v>
      </c>
      <c r="DL49" s="39">
        <f t="shared" ref="DL49:DN56" si="96">DP49+DT49+DX49+EB49+EF49</f>
        <v>32297480</v>
      </c>
      <c r="DM49" s="39">
        <f t="shared" si="96"/>
        <v>2278</v>
      </c>
      <c r="DN49" s="39">
        <f t="shared" si="96"/>
        <v>0</v>
      </c>
      <c r="DO49" s="43">
        <f t="shared" si="57"/>
        <v>32297480</v>
      </c>
      <c r="DP49" s="39">
        <v>32297480</v>
      </c>
      <c r="DQ49" s="39"/>
      <c r="DR49" s="45"/>
      <c r="DS49" s="43">
        <f t="shared" si="58"/>
        <v>2278</v>
      </c>
      <c r="DT49" s="39"/>
      <c r="DU49" s="39">
        <v>2278</v>
      </c>
      <c r="DV49" s="45"/>
      <c r="DW49" s="43">
        <f t="shared" si="59"/>
        <v>0</v>
      </c>
      <c r="DX49" s="39"/>
      <c r="DY49" s="39"/>
      <c r="DZ49" s="45"/>
      <c r="EA49" s="43">
        <f t="shared" si="60"/>
        <v>0</v>
      </c>
      <c r="EB49" s="39"/>
      <c r="EC49" s="39"/>
      <c r="ED49" s="45"/>
      <c r="EE49" s="43">
        <f t="shared" si="61"/>
        <v>0</v>
      </c>
      <c r="EF49" s="39"/>
      <c r="EG49" s="39"/>
      <c r="EH49" s="45"/>
      <c r="EI49" s="43">
        <f t="shared" si="62"/>
        <v>0</v>
      </c>
      <c r="EJ49" s="39">
        <f t="shared" ref="EJ49:EL56" si="97">EN49+ER49+EV49+EZ49+FD49+FH49+FL49+FP49+FT49</f>
        <v>0</v>
      </c>
      <c r="EK49" s="39">
        <f t="shared" si="97"/>
        <v>0</v>
      </c>
      <c r="EL49" s="39">
        <f t="shared" si="97"/>
        <v>0</v>
      </c>
      <c r="EM49" s="43">
        <f t="shared" si="64"/>
        <v>0</v>
      </c>
      <c r="EN49" s="39"/>
      <c r="EO49" s="39"/>
      <c r="EP49" s="45"/>
      <c r="EQ49" s="43">
        <f t="shared" si="65"/>
        <v>0</v>
      </c>
      <c r="ER49" s="39"/>
      <c r="ES49" s="39"/>
      <c r="ET49" s="45"/>
      <c r="EU49" s="43">
        <f t="shared" si="66"/>
        <v>0</v>
      </c>
      <c r="EV49" s="39"/>
      <c r="EW49" s="39"/>
      <c r="EX49" s="45"/>
      <c r="EY49" s="43">
        <f t="shared" si="67"/>
        <v>0</v>
      </c>
      <c r="EZ49" s="39"/>
      <c r="FA49" s="39"/>
      <c r="FB49" s="45"/>
      <c r="FC49" s="43">
        <f t="shared" si="68"/>
        <v>0</v>
      </c>
      <c r="FD49" s="39"/>
      <c r="FE49" s="39"/>
      <c r="FF49" s="45"/>
      <c r="FG49" s="43">
        <f t="shared" si="69"/>
        <v>0</v>
      </c>
      <c r="FH49" s="39"/>
      <c r="FI49" s="39"/>
      <c r="FJ49" s="45"/>
      <c r="FK49" s="43">
        <f t="shared" si="70"/>
        <v>0</v>
      </c>
      <c r="FL49" s="39"/>
      <c r="FM49" s="39"/>
      <c r="FN49" s="45"/>
      <c r="FO49" s="43">
        <f t="shared" si="71"/>
        <v>0</v>
      </c>
      <c r="FP49" s="39"/>
      <c r="FQ49" s="39"/>
      <c r="FR49" s="45"/>
      <c r="FS49" s="43">
        <f t="shared" si="72"/>
        <v>0</v>
      </c>
      <c r="FT49" s="39"/>
      <c r="FU49" s="39"/>
      <c r="FV49" s="45"/>
    </row>
    <row r="50" spans="1:178" ht="17.100000000000001" customHeight="1" x14ac:dyDescent="0.25">
      <c r="A50" s="30" t="s">
        <v>76</v>
      </c>
      <c r="B50" s="23">
        <v>852</v>
      </c>
      <c r="C50" s="23">
        <v>852</v>
      </c>
      <c r="D50" s="32">
        <f t="shared" si="94"/>
        <v>51168.31</v>
      </c>
      <c r="E50" s="32"/>
      <c r="F50" s="32">
        <v>51168.31</v>
      </c>
      <c r="G50" s="3"/>
      <c r="H50" s="3"/>
      <c r="I50" s="124">
        <f t="shared" si="49"/>
        <v>51168.31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40"/>
      <c r="DE50" s="41" t="s">
        <v>76</v>
      </c>
      <c r="DF50" s="42" t="s">
        <v>77</v>
      </c>
      <c r="DG50" s="43">
        <f t="shared" si="53"/>
        <v>1226715</v>
      </c>
      <c r="DH50" s="44">
        <f t="shared" si="95"/>
        <v>0</v>
      </c>
      <c r="DI50" s="44">
        <f t="shared" si="95"/>
        <v>1226715</v>
      </c>
      <c r="DJ50" s="44">
        <f t="shared" si="95"/>
        <v>0</v>
      </c>
      <c r="DK50" s="43">
        <f t="shared" si="75"/>
        <v>1226715</v>
      </c>
      <c r="DL50" s="39">
        <f t="shared" si="96"/>
        <v>0</v>
      </c>
      <c r="DM50" s="39">
        <f t="shared" si="96"/>
        <v>1226715</v>
      </c>
      <c r="DN50" s="39">
        <f t="shared" si="96"/>
        <v>0</v>
      </c>
      <c r="DO50" s="43">
        <f t="shared" si="57"/>
        <v>1219115</v>
      </c>
      <c r="DP50" s="39"/>
      <c r="DQ50" s="94">
        <f>1518625+315000-614510</f>
        <v>1219115</v>
      </c>
      <c r="DR50" s="45"/>
      <c r="DS50" s="43">
        <f t="shared" si="58"/>
        <v>7600</v>
      </c>
      <c r="DT50" s="39"/>
      <c r="DU50" s="39">
        <v>7600</v>
      </c>
      <c r="DV50" s="45"/>
      <c r="DW50" s="43">
        <f t="shared" si="59"/>
        <v>0</v>
      </c>
      <c r="DX50" s="39"/>
      <c r="DY50" s="39"/>
      <c r="DZ50" s="45"/>
      <c r="EA50" s="43">
        <f t="shared" si="60"/>
        <v>0</v>
      </c>
      <c r="EB50" s="39"/>
      <c r="EC50" s="39"/>
      <c r="ED50" s="45"/>
      <c r="EE50" s="43">
        <f t="shared" si="61"/>
        <v>0</v>
      </c>
      <c r="EF50" s="39"/>
      <c r="EG50" s="39"/>
      <c r="EH50" s="45"/>
      <c r="EI50" s="43">
        <f t="shared" si="62"/>
        <v>0</v>
      </c>
      <c r="EJ50" s="39">
        <f t="shared" si="97"/>
        <v>0</v>
      </c>
      <c r="EK50" s="39">
        <f t="shared" si="97"/>
        <v>0</v>
      </c>
      <c r="EL50" s="39">
        <f t="shared" si="97"/>
        <v>0</v>
      </c>
      <c r="EM50" s="43">
        <f t="shared" si="64"/>
        <v>0</v>
      </c>
      <c r="EN50" s="39"/>
      <c r="EO50" s="39"/>
      <c r="EP50" s="45"/>
      <c r="EQ50" s="43">
        <f t="shared" si="65"/>
        <v>0</v>
      </c>
      <c r="ER50" s="39"/>
      <c r="ES50" s="39"/>
      <c r="ET50" s="45"/>
      <c r="EU50" s="43">
        <f t="shared" si="66"/>
        <v>0</v>
      </c>
      <c r="EV50" s="39"/>
      <c r="EW50" s="39"/>
      <c r="EX50" s="45"/>
      <c r="EY50" s="43">
        <f t="shared" si="67"/>
        <v>0</v>
      </c>
      <c r="EZ50" s="39"/>
      <c r="FA50" s="39"/>
      <c r="FB50" s="45"/>
      <c r="FC50" s="43">
        <f t="shared" si="68"/>
        <v>0</v>
      </c>
      <c r="FD50" s="39"/>
      <c r="FE50" s="39"/>
      <c r="FF50" s="45"/>
      <c r="FG50" s="43">
        <f t="shared" si="69"/>
        <v>0</v>
      </c>
      <c r="FH50" s="39"/>
      <c r="FI50" s="39"/>
      <c r="FJ50" s="45"/>
      <c r="FK50" s="43">
        <f t="shared" si="70"/>
        <v>0</v>
      </c>
      <c r="FL50" s="39"/>
      <c r="FM50" s="39"/>
      <c r="FN50" s="45"/>
      <c r="FO50" s="43">
        <f t="shared" si="71"/>
        <v>0</v>
      </c>
      <c r="FP50" s="39"/>
      <c r="FQ50" s="39"/>
      <c r="FR50" s="45"/>
      <c r="FS50" s="43">
        <f t="shared" si="72"/>
        <v>0</v>
      </c>
      <c r="FT50" s="39"/>
      <c r="FU50" s="39"/>
      <c r="FV50" s="45"/>
    </row>
    <row r="51" spans="1:178" ht="17.100000000000001" customHeight="1" x14ac:dyDescent="0.25">
      <c r="A51" s="30" t="s">
        <v>78</v>
      </c>
      <c r="B51" s="23">
        <v>853</v>
      </c>
      <c r="C51" s="23">
        <v>853</v>
      </c>
      <c r="D51" s="32">
        <f t="shared" si="94"/>
        <v>4155.83</v>
      </c>
      <c r="E51" s="32"/>
      <c r="F51" s="32">
        <v>4155.83</v>
      </c>
      <c r="G51" s="3"/>
      <c r="H51" s="3"/>
      <c r="I51" s="124">
        <f t="shared" si="49"/>
        <v>4155.83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40"/>
      <c r="DE51" s="41" t="s">
        <v>78</v>
      </c>
      <c r="DF51" s="42" t="s">
        <v>79</v>
      </c>
      <c r="DG51" s="43">
        <f t="shared" si="53"/>
        <v>26500</v>
      </c>
      <c r="DH51" s="44">
        <f t="shared" si="95"/>
        <v>0</v>
      </c>
      <c r="DI51" s="44">
        <f t="shared" si="95"/>
        <v>26500</v>
      </c>
      <c r="DJ51" s="44">
        <f t="shared" si="95"/>
        <v>0</v>
      </c>
      <c r="DK51" s="43">
        <f t="shared" si="75"/>
        <v>26500</v>
      </c>
      <c r="DL51" s="39">
        <f t="shared" si="96"/>
        <v>0</v>
      </c>
      <c r="DM51" s="39">
        <f t="shared" si="96"/>
        <v>26500</v>
      </c>
      <c r="DN51" s="39">
        <f t="shared" si="96"/>
        <v>0</v>
      </c>
      <c r="DO51" s="43">
        <f t="shared" si="57"/>
        <v>0</v>
      </c>
      <c r="DP51" s="39"/>
      <c r="DQ51" s="89"/>
      <c r="DR51" s="45"/>
      <c r="DS51" s="43">
        <f t="shared" si="58"/>
        <v>26500</v>
      </c>
      <c r="DT51" s="39"/>
      <c r="DU51" s="39">
        <v>26500</v>
      </c>
      <c r="DV51" s="45"/>
      <c r="DW51" s="43">
        <f t="shared" si="59"/>
        <v>0</v>
      </c>
      <c r="DX51" s="39"/>
      <c r="DY51" s="39"/>
      <c r="DZ51" s="45"/>
      <c r="EA51" s="43">
        <f t="shared" si="60"/>
        <v>0</v>
      </c>
      <c r="EB51" s="39"/>
      <c r="EC51" s="39"/>
      <c r="ED51" s="45"/>
      <c r="EE51" s="43">
        <f t="shared" si="61"/>
        <v>0</v>
      </c>
      <c r="EF51" s="39"/>
      <c r="EG51" s="39"/>
      <c r="EH51" s="45"/>
      <c r="EI51" s="43">
        <f t="shared" si="62"/>
        <v>0</v>
      </c>
      <c r="EJ51" s="39">
        <f t="shared" si="97"/>
        <v>0</v>
      </c>
      <c r="EK51" s="39">
        <f t="shared" si="97"/>
        <v>0</v>
      </c>
      <c r="EL51" s="39">
        <f t="shared" si="97"/>
        <v>0</v>
      </c>
      <c r="EM51" s="43">
        <f t="shared" si="64"/>
        <v>0</v>
      </c>
      <c r="EN51" s="39"/>
      <c r="EO51" s="39"/>
      <c r="EP51" s="45"/>
      <c r="EQ51" s="43">
        <f t="shared" si="65"/>
        <v>0</v>
      </c>
      <c r="ER51" s="39"/>
      <c r="ES51" s="39"/>
      <c r="ET51" s="45"/>
      <c r="EU51" s="43">
        <f t="shared" si="66"/>
        <v>0</v>
      </c>
      <c r="EV51" s="39"/>
      <c r="EW51" s="39"/>
      <c r="EX51" s="45"/>
      <c r="EY51" s="43">
        <f t="shared" si="67"/>
        <v>0</v>
      </c>
      <c r="EZ51" s="39"/>
      <c r="FA51" s="39"/>
      <c r="FB51" s="45"/>
      <c r="FC51" s="43">
        <f t="shared" si="68"/>
        <v>0</v>
      </c>
      <c r="FD51" s="39"/>
      <c r="FE51" s="39"/>
      <c r="FF51" s="45"/>
      <c r="FG51" s="43">
        <f t="shared" si="69"/>
        <v>0</v>
      </c>
      <c r="FH51" s="39"/>
      <c r="FI51" s="39"/>
      <c r="FJ51" s="45"/>
      <c r="FK51" s="43">
        <f t="shared" si="70"/>
        <v>0</v>
      </c>
      <c r="FL51" s="39"/>
      <c r="FM51" s="39"/>
      <c r="FN51" s="45"/>
      <c r="FO51" s="43">
        <f t="shared" si="71"/>
        <v>0</v>
      </c>
      <c r="FP51" s="39"/>
      <c r="FQ51" s="39"/>
      <c r="FR51" s="45"/>
      <c r="FS51" s="43">
        <f t="shared" si="72"/>
        <v>0</v>
      </c>
      <c r="FT51" s="39"/>
      <c r="FU51" s="39"/>
      <c r="FV51" s="45"/>
    </row>
    <row r="52" spans="1:178" ht="27.75" customHeight="1" x14ac:dyDescent="0.25">
      <c r="A52" s="30" t="s">
        <v>80</v>
      </c>
      <c r="B52" s="23">
        <v>860</v>
      </c>
      <c r="C52" s="23">
        <v>860</v>
      </c>
      <c r="D52" s="32">
        <f t="shared" si="94"/>
        <v>0</v>
      </c>
      <c r="E52" s="32"/>
      <c r="F52" s="32"/>
      <c r="G52" s="3"/>
      <c r="H52" s="3"/>
      <c r="I52" s="124">
        <f t="shared" si="49"/>
        <v>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40"/>
      <c r="DE52" s="41" t="s">
        <v>80</v>
      </c>
      <c r="DF52" s="42" t="s">
        <v>81</v>
      </c>
      <c r="DG52" s="43">
        <f t="shared" si="53"/>
        <v>0</v>
      </c>
      <c r="DH52" s="44">
        <f t="shared" si="95"/>
        <v>0</v>
      </c>
      <c r="DI52" s="44">
        <f t="shared" si="95"/>
        <v>0</v>
      </c>
      <c r="DJ52" s="44">
        <f t="shared" si="95"/>
        <v>0</v>
      </c>
      <c r="DK52" s="43">
        <f t="shared" si="75"/>
        <v>0</v>
      </c>
      <c r="DL52" s="39">
        <f t="shared" si="96"/>
        <v>0</v>
      </c>
      <c r="DM52" s="39">
        <f t="shared" si="96"/>
        <v>0</v>
      </c>
      <c r="DN52" s="39">
        <f t="shared" si="96"/>
        <v>0</v>
      </c>
      <c r="DO52" s="43">
        <f t="shared" si="57"/>
        <v>0</v>
      </c>
      <c r="DP52" s="39"/>
      <c r="DQ52" s="39"/>
      <c r="DR52" s="45"/>
      <c r="DS52" s="43">
        <f t="shared" si="58"/>
        <v>0</v>
      </c>
      <c r="DT52" s="39"/>
      <c r="DU52" s="39"/>
      <c r="DV52" s="45"/>
      <c r="DW52" s="43">
        <f t="shared" si="59"/>
        <v>0</v>
      </c>
      <c r="DX52" s="39"/>
      <c r="DY52" s="39"/>
      <c r="DZ52" s="45"/>
      <c r="EA52" s="43">
        <f t="shared" si="60"/>
        <v>0</v>
      </c>
      <c r="EB52" s="39"/>
      <c r="EC52" s="39"/>
      <c r="ED52" s="45"/>
      <c r="EE52" s="43">
        <f t="shared" si="61"/>
        <v>0</v>
      </c>
      <c r="EF52" s="39"/>
      <c r="EG52" s="39"/>
      <c r="EH52" s="45"/>
      <c r="EI52" s="43">
        <f t="shared" si="62"/>
        <v>0</v>
      </c>
      <c r="EJ52" s="39">
        <f t="shared" si="97"/>
        <v>0</v>
      </c>
      <c r="EK52" s="39">
        <f t="shared" si="97"/>
        <v>0</v>
      </c>
      <c r="EL52" s="39">
        <f t="shared" si="97"/>
        <v>0</v>
      </c>
      <c r="EM52" s="43">
        <f t="shared" si="64"/>
        <v>0</v>
      </c>
      <c r="EN52" s="39"/>
      <c r="EO52" s="39"/>
      <c r="EP52" s="45"/>
      <c r="EQ52" s="43">
        <f t="shared" si="65"/>
        <v>0</v>
      </c>
      <c r="ER52" s="39"/>
      <c r="ES52" s="39"/>
      <c r="ET52" s="45"/>
      <c r="EU52" s="43">
        <f t="shared" si="66"/>
        <v>0</v>
      </c>
      <c r="EV52" s="39"/>
      <c r="EW52" s="39"/>
      <c r="EX52" s="45"/>
      <c r="EY52" s="43">
        <f t="shared" si="67"/>
        <v>0</v>
      </c>
      <c r="EZ52" s="39"/>
      <c r="FA52" s="39"/>
      <c r="FB52" s="45"/>
      <c r="FC52" s="43">
        <f t="shared" si="68"/>
        <v>0</v>
      </c>
      <c r="FD52" s="39"/>
      <c r="FE52" s="39"/>
      <c r="FF52" s="45"/>
      <c r="FG52" s="43">
        <f t="shared" si="69"/>
        <v>0</v>
      </c>
      <c r="FH52" s="39"/>
      <c r="FI52" s="39"/>
      <c r="FJ52" s="45"/>
      <c r="FK52" s="43">
        <f t="shared" si="70"/>
        <v>0</v>
      </c>
      <c r="FL52" s="39"/>
      <c r="FM52" s="39"/>
      <c r="FN52" s="45"/>
      <c r="FO52" s="43">
        <f t="shared" si="71"/>
        <v>0</v>
      </c>
      <c r="FP52" s="39"/>
      <c r="FQ52" s="39"/>
      <c r="FR52" s="45"/>
      <c r="FS52" s="43">
        <f t="shared" si="72"/>
        <v>0</v>
      </c>
      <c r="FT52" s="39"/>
      <c r="FU52" s="39"/>
      <c r="FV52" s="45"/>
    </row>
    <row r="53" spans="1:178" ht="31.5" customHeight="1" thickBot="1" x14ac:dyDescent="0.3">
      <c r="A53" s="30" t="s">
        <v>82</v>
      </c>
      <c r="B53" s="23">
        <v>400</v>
      </c>
      <c r="C53" s="23">
        <v>400</v>
      </c>
      <c r="D53" s="32">
        <f t="shared" si="94"/>
        <v>0</v>
      </c>
      <c r="E53" s="32"/>
      <c r="F53" s="32"/>
      <c r="G53" s="3"/>
      <c r="H53" s="3"/>
      <c r="I53" s="124">
        <f t="shared" si="49"/>
        <v>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40"/>
      <c r="DE53" s="41" t="s">
        <v>82</v>
      </c>
      <c r="DF53" s="42" t="s">
        <v>83</v>
      </c>
      <c r="DG53" s="43">
        <f t="shared" si="53"/>
        <v>0</v>
      </c>
      <c r="DH53" s="44">
        <f t="shared" si="95"/>
        <v>0</v>
      </c>
      <c r="DI53" s="44">
        <f t="shared" si="95"/>
        <v>0</v>
      </c>
      <c r="DJ53" s="44">
        <f t="shared" si="95"/>
        <v>0</v>
      </c>
      <c r="DK53" s="43">
        <f t="shared" si="75"/>
        <v>0</v>
      </c>
      <c r="DL53" s="39">
        <f t="shared" si="96"/>
        <v>0</v>
      </c>
      <c r="DM53" s="39">
        <f t="shared" si="96"/>
        <v>0</v>
      </c>
      <c r="DN53" s="39">
        <f t="shared" si="96"/>
        <v>0</v>
      </c>
      <c r="DO53" s="43">
        <f t="shared" si="57"/>
        <v>0</v>
      </c>
      <c r="DP53" s="39"/>
      <c r="DQ53" s="39"/>
      <c r="DR53" s="45"/>
      <c r="DS53" s="43">
        <f t="shared" si="58"/>
        <v>0</v>
      </c>
      <c r="DT53" s="39"/>
      <c r="DU53" s="39"/>
      <c r="DV53" s="45"/>
      <c r="DW53" s="43">
        <f t="shared" si="59"/>
        <v>0</v>
      </c>
      <c r="DX53" s="39"/>
      <c r="DY53" s="39"/>
      <c r="DZ53" s="45"/>
      <c r="EA53" s="43">
        <f t="shared" si="60"/>
        <v>0</v>
      </c>
      <c r="EB53" s="39"/>
      <c r="EC53" s="39"/>
      <c r="ED53" s="45"/>
      <c r="EE53" s="43">
        <f t="shared" si="61"/>
        <v>0</v>
      </c>
      <c r="EF53" s="39"/>
      <c r="EG53" s="39"/>
      <c r="EH53" s="45"/>
      <c r="EI53" s="43">
        <f t="shared" si="62"/>
        <v>0</v>
      </c>
      <c r="EJ53" s="39">
        <f t="shared" si="97"/>
        <v>0</v>
      </c>
      <c r="EK53" s="39">
        <f t="shared" si="97"/>
        <v>0</v>
      </c>
      <c r="EL53" s="39">
        <f t="shared" si="97"/>
        <v>0</v>
      </c>
      <c r="EM53" s="43">
        <f t="shared" si="64"/>
        <v>0</v>
      </c>
      <c r="EN53" s="39"/>
      <c r="EO53" s="39"/>
      <c r="EP53" s="45"/>
      <c r="EQ53" s="43">
        <f t="shared" si="65"/>
        <v>0</v>
      </c>
      <c r="ER53" s="39"/>
      <c r="ES53" s="39"/>
      <c r="ET53" s="45"/>
      <c r="EU53" s="43">
        <f t="shared" si="66"/>
        <v>0</v>
      </c>
      <c r="EV53" s="39"/>
      <c r="EW53" s="39"/>
      <c r="EX53" s="45"/>
      <c r="EY53" s="43">
        <f t="shared" si="67"/>
        <v>0</v>
      </c>
      <c r="EZ53" s="39"/>
      <c r="FA53" s="39"/>
      <c r="FB53" s="45"/>
      <c r="FC53" s="43">
        <f t="shared" si="68"/>
        <v>0</v>
      </c>
      <c r="FD53" s="39"/>
      <c r="FE53" s="39"/>
      <c r="FF53" s="45"/>
      <c r="FG53" s="43">
        <f t="shared" si="69"/>
        <v>0</v>
      </c>
      <c r="FH53" s="39"/>
      <c r="FI53" s="39"/>
      <c r="FJ53" s="45"/>
      <c r="FK53" s="43">
        <f t="shared" si="70"/>
        <v>0</v>
      </c>
      <c r="FL53" s="39"/>
      <c r="FM53" s="39"/>
      <c r="FN53" s="45"/>
      <c r="FO53" s="43">
        <f t="shared" si="71"/>
        <v>0</v>
      </c>
      <c r="FP53" s="39"/>
      <c r="FQ53" s="39"/>
      <c r="FR53" s="45"/>
      <c r="FS53" s="43">
        <f t="shared" si="72"/>
        <v>0</v>
      </c>
      <c r="FT53" s="39"/>
      <c r="FU53" s="39"/>
      <c r="FV53" s="45"/>
    </row>
    <row r="54" spans="1:178" ht="17.100000000000001" customHeight="1" x14ac:dyDescent="0.25">
      <c r="A54" s="30" t="s">
        <v>84</v>
      </c>
      <c r="B54" s="23">
        <v>500</v>
      </c>
      <c r="C54" s="23">
        <v>500</v>
      </c>
      <c r="D54" s="32">
        <f t="shared" ref="D54:D56" si="98">SUM(E54:F54)</f>
        <v>925000</v>
      </c>
      <c r="E54" s="23"/>
      <c r="F54" s="32">
        <v>925000</v>
      </c>
      <c r="G54" s="3"/>
      <c r="H54" s="3"/>
      <c r="I54" s="124">
        <f t="shared" si="49"/>
        <v>925000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3"/>
      <c r="DE54" s="95" t="s">
        <v>84</v>
      </c>
      <c r="DF54" s="96" t="s">
        <v>85</v>
      </c>
      <c r="DG54" s="97">
        <f t="shared" si="53"/>
        <v>0</v>
      </c>
      <c r="DH54" s="98">
        <f t="shared" si="95"/>
        <v>0</v>
      </c>
      <c r="DI54" s="98">
        <f t="shared" si="95"/>
        <v>0</v>
      </c>
      <c r="DJ54" s="99">
        <f t="shared" si="95"/>
        <v>0</v>
      </c>
      <c r="DK54" s="97">
        <f t="shared" si="75"/>
        <v>0</v>
      </c>
      <c r="DL54" s="98">
        <f t="shared" si="96"/>
        <v>0</v>
      </c>
      <c r="DM54" s="98">
        <f t="shared" si="96"/>
        <v>0</v>
      </c>
      <c r="DN54" s="99">
        <f t="shared" si="96"/>
        <v>0</v>
      </c>
      <c r="DO54" s="100">
        <f t="shared" si="57"/>
        <v>0</v>
      </c>
      <c r="DP54" s="98"/>
      <c r="DQ54" s="98"/>
      <c r="DR54" s="99"/>
      <c r="DS54" s="100">
        <f t="shared" si="58"/>
        <v>0</v>
      </c>
      <c r="DT54" s="98"/>
      <c r="DU54" s="98"/>
      <c r="DV54" s="99"/>
      <c r="DW54" s="100">
        <f t="shared" si="59"/>
        <v>0</v>
      </c>
      <c r="DX54" s="98"/>
      <c r="DY54" s="98"/>
      <c r="DZ54" s="99"/>
      <c r="EA54" s="100">
        <f t="shared" si="60"/>
        <v>0</v>
      </c>
      <c r="EB54" s="98"/>
      <c r="EC54" s="98"/>
      <c r="ED54" s="99"/>
      <c r="EE54" s="100">
        <f t="shared" si="61"/>
        <v>0</v>
      </c>
      <c r="EF54" s="98"/>
      <c r="EG54" s="98"/>
      <c r="EH54" s="99"/>
      <c r="EI54" s="100">
        <f t="shared" si="62"/>
        <v>0</v>
      </c>
      <c r="EJ54" s="98">
        <f t="shared" si="97"/>
        <v>0</v>
      </c>
      <c r="EK54" s="98">
        <f t="shared" si="97"/>
        <v>0</v>
      </c>
      <c r="EL54" s="99">
        <f t="shared" si="97"/>
        <v>0</v>
      </c>
      <c r="EM54" s="100">
        <f t="shared" si="64"/>
        <v>0</v>
      </c>
      <c r="EN54" s="98"/>
      <c r="EO54" s="98"/>
      <c r="EP54" s="99"/>
      <c r="EQ54" s="100">
        <f t="shared" si="65"/>
        <v>0</v>
      </c>
      <c r="ER54" s="98"/>
      <c r="ES54" s="98"/>
      <c r="ET54" s="99"/>
      <c r="EU54" s="100">
        <f t="shared" si="66"/>
        <v>0</v>
      </c>
      <c r="EV54" s="98"/>
      <c r="EW54" s="98"/>
      <c r="EX54" s="99"/>
      <c r="EY54" s="100">
        <f t="shared" si="67"/>
        <v>0</v>
      </c>
      <c r="EZ54" s="98"/>
      <c r="FA54" s="98"/>
      <c r="FB54" s="99"/>
      <c r="FC54" s="100">
        <f t="shared" si="68"/>
        <v>0</v>
      </c>
      <c r="FD54" s="98"/>
      <c r="FE54" s="98"/>
      <c r="FF54" s="99"/>
      <c r="FG54" s="100">
        <f t="shared" si="69"/>
        <v>0</v>
      </c>
      <c r="FH54" s="98"/>
      <c r="FI54" s="98"/>
      <c r="FJ54" s="99"/>
      <c r="FK54" s="100">
        <f t="shared" si="70"/>
        <v>0</v>
      </c>
      <c r="FL54" s="98"/>
      <c r="FM54" s="98"/>
      <c r="FN54" s="99"/>
      <c r="FO54" s="100">
        <f t="shared" si="71"/>
        <v>0</v>
      </c>
      <c r="FP54" s="98"/>
      <c r="FQ54" s="98"/>
      <c r="FR54" s="99"/>
      <c r="FS54" s="100">
        <f t="shared" si="72"/>
        <v>0</v>
      </c>
      <c r="FT54" s="98"/>
      <c r="FU54" s="98"/>
      <c r="FV54" s="99"/>
    </row>
    <row r="55" spans="1:178" ht="17.100000000000001" customHeight="1" thickBot="1" x14ac:dyDescent="0.3">
      <c r="A55" s="30" t="s">
        <v>86</v>
      </c>
      <c r="B55" s="23">
        <v>600</v>
      </c>
      <c r="C55" s="23">
        <v>600</v>
      </c>
      <c r="D55" s="32">
        <f t="shared" si="98"/>
        <v>819892.33</v>
      </c>
      <c r="E55" s="23"/>
      <c r="F55" s="32">
        <v>819892.33</v>
      </c>
      <c r="G55" s="3"/>
      <c r="H55" s="3"/>
      <c r="I55" s="124">
        <f t="shared" si="49"/>
        <v>819892.33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24"/>
      <c r="DE55" s="101" t="s">
        <v>86</v>
      </c>
      <c r="DF55" s="102" t="s">
        <v>87</v>
      </c>
      <c r="DG55" s="103">
        <f t="shared" si="53"/>
        <v>0</v>
      </c>
      <c r="DH55" s="104">
        <f t="shared" si="95"/>
        <v>0</v>
      </c>
      <c r="DI55" s="104">
        <f t="shared" si="95"/>
        <v>0</v>
      </c>
      <c r="DJ55" s="105">
        <f t="shared" si="95"/>
        <v>0</v>
      </c>
      <c r="DK55" s="103">
        <f t="shared" si="75"/>
        <v>0</v>
      </c>
      <c r="DL55" s="106">
        <f t="shared" si="96"/>
        <v>0</v>
      </c>
      <c r="DM55" s="106">
        <f t="shared" si="96"/>
        <v>0</v>
      </c>
      <c r="DN55" s="107">
        <f t="shared" si="96"/>
        <v>0</v>
      </c>
      <c r="DO55" s="108">
        <f t="shared" si="57"/>
        <v>0</v>
      </c>
      <c r="DP55" s="106"/>
      <c r="DQ55" s="106"/>
      <c r="DR55" s="107"/>
      <c r="DS55" s="108">
        <f t="shared" si="58"/>
        <v>0</v>
      </c>
      <c r="DT55" s="106"/>
      <c r="DU55" s="106"/>
      <c r="DV55" s="107"/>
      <c r="DW55" s="108">
        <f t="shared" si="59"/>
        <v>0</v>
      </c>
      <c r="DX55" s="106"/>
      <c r="DY55" s="106"/>
      <c r="DZ55" s="107"/>
      <c r="EA55" s="108">
        <f t="shared" si="60"/>
        <v>0</v>
      </c>
      <c r="EB55" s="106"/>
      <c r="EC55" s="106"/>
      <c r="ED55" s="107"/>
      <c r="EE55" s="108">
        <f t="shared" si="61"/>
        <v>0</v>
      </c>
      <c r="EF55" s="106"/>
      <c r="EG55" s="106"/>
      <c r="EH55" s="107"/>
      <c r="EI55" s="108">
        <f t="shared" si="62"/>
        <v>0</v>
      </c>
      <c r="EJ55" s="106">
        <f t="shared" si="97"/>
        <v>0</v>
      </c>
      <c r="EK55" s="106">
        <f t="shared" si="97"/>
        <v>0</v>
      </c>
      <c r="EL55" s="107">
        <f t="shared" si="97"/>
        <v>0</v>
      </c>
      <c r="EM55" s="108">
        <f t="shared" si="64"/>
        <v>0</v>
      </c>
      <c r="EN55" s="106"/>
      <c r="EO55" s="106"/>
      <c r="EP55" s="107"/>
      <c r="EQ55" s="108">
        <f t="shared" si="65"/>
        <v>0</v>
      </c>
      <c r="ER55" s="106"/>
      <c r="ES55" s="106"/>
      <c r="ET55" s="107"/>
      <c r="EU55" s="108">
        <f t="shared" si="66"/>
        <v>0</v>
      </c>
      <c r="EV55" s="106"/>
      <c r="EW55" s="106"/>
      <c r="EX55" s="107"/>
      <c r="EY55" s="108">
        <f t="shared" si="67"/>
        <v>0</v>
      </c>
      <c r="EZ55" s="106"/>
      <c r="FA55" s="106"/>
      <c r="FB55" s="107"/>
      <c r="FC55" s="108">
        <f t="shared" si="68"/>
        <v>0</v>
      </c>
      <c r="FD55" s="106"/>
      <c r="FE55" s="106"/>
      <c r="FF55" s="107"/>
      <c r="FG55" s="108">
        <f t="shared" si="69"/>
        <v>0</v>
      </c>
      <c r="FH55" s="106"/>
      <c r="FI55" s="106"/>
      <c r="FJ55" s="107"/>
      <c r="FK55" s="108">
        <f t="shared" si="70"/>
        <v>0</v>
      </c>
      <c r="FL55" s="106"/>
      <c r="FM55" s="106"/>
      <c r="FN55" s="107"/>
      <c r="FO55" s="108">
        <f t="shared" si="71"/>
        <v>0</v>
      </c>
      <c r="FP55" s="106"/>
      <c r="FQ55" s="106"/>
      <c r="FR55" s="107"/>
      <c r="FS55" s="108">
        <f t="shared" si="72"/>
        <v>0</v>
      </c>
      <c r="FT55" s="106"/>
      <c r="FU55" s="106"/>
      <c r="FV55" s="107"/>
    </row>
    <row r="56" spans="1:178" ht="17.100000000000001" customHeight="1" thickBot="1" x14ac:dyDescent="0.3">
      <c r="A56" s="30" t="s">
        <v>88</v>
      </c>
      <c r="B56" s="23" t="s">
        <v>26</v>
      </c>
      <c r="C56" s="23" t="s">
        <v>26</v>
      </c>
      <c r="D56" s="32">
        <f t="shared" si="98"/>
        <v>49999.999999998254</v>
      </c>
      <c r="E56" s="23"/>
      <c r="F56" s="32">
        <f>F8+F9-F25+F54-F55</f>
        <v>49999.999999998254</v>
      </c>
      <c r="G56" s="3"/>
      <c r="H56" s="3"/>
      <c r="I56" s="124">
        <f t="shared" si="49"/>
        <v>49999.999999998254</v>
      </c>
      <c r="J56" s="5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109" t="s">
        <v>88</v>
      </c>
      <c r="DF56" s="110" t="s">
        <v>89</v>
      </c>
      <c r="DG56" s="111" t="e">
        <f>DG8+DG9-DG25-#REF!+#REF!+DG54-DG55</f>
        <v>#REF!</v>
      </c>
      <c r="DH56" s="112">
        <f>DL56+EJ56</f>
        <v>0</v>
      </c>
      <c r="DI56" s="112">
        <f t="shared" si="95"/>
        <v>0</v>
      </c>
      <c r="DJ56" s="113">
        <f t="shared" si="95"/>
        <v>0</v>
      </c>
      <c r="DK56" s="111" t="e">
        <f>DK8+DK9-DK25-#REF!+#REF!+DK54-DK55</f>
        <v>#REF!</v>
      </c>
      <c r="DL56" s="112">
        <f t="shared" si="96"/>
        <v>0</v>
      </c>
      <c r="DM56" s="112">
        <f t="shared" si="96"/>
        <v>0</v>
      </c>
      <c r="DN56" s="113">
        <f t="shared" si="96"/>
        <v>0</v>
      </c>
      <c r="DO56" s="114" t="e">
        <f>DO8+DO9-DO25-#REF!+#REF!+DO54-DO55</f>
        <v>#REF!</v>
      </c>
      <c r="DP56" s="115"/>
      <c r="DQ56" s="115"/>
      <c r="DR56" s="116"/>
      <c r="DS56" s="114" t="e">
        <f>DS8+DS9-DS25-#REF!+#REF!+DS54-DS55</f>
        <v>#REF!</v>
      </c>
      <c r="DT56" s="115"/>
      <c r="DU56" s="115"/>
      <c r="DV56" s="116"/>
      <c r="DW56" s="114" t="e">
        <f>DW8+DW9-DW25-#REF!+#REF!+DW54-DW55</f>
        <v>#REF!</v>
      </c>
      <c r="DX56" s="115"/>
      <c r="DY56" s="115"/>
      <c r="DZ56" s="116"/>
      <c r="EA56" s="114" t="e">
        <f>EA8+EA9-EA25-#REF!+#REF!+EA54-EA55</f>
        <v>#REF!</v>
      </c>
      <c r="EB56" s="115"/>
      <c r="EC56" s="115"/>
      <c r="ED56" s="116"/>
      <c r="EE56" s="114" t="e">
        <f>EE8+EE9-EE25-#REF!+#REF!+EE54-EE55</f>
        <v>#REF!</v>
      </c>
      <c r="EF56" s="115"/>
      <c r="EG56" s="115"/>
      <c r="EH56" s="116"/>
      <c r="EI56" s="117" t="e">
        <f>EI8+EI9-EI25-#REF!+#REF!+EI54-EI55</f>
        <v>#REF!</v>
      </c>
      <c r="EJ56" s="112">
        <f t="shared" si="97"/>
        <v>0</v>
      </c>
      <c r="EK56" s="112">
        <f t="shared" si="97"/>
        <v>0</v>
      </c>
      <c r="EL56" s="113">
        <f t="shared" si="97"/>
        <v>0</v>
      </c>
      <c r="EM56" s="114" t="e">
        <f>EM8+EM9-EM25-#REF!+#REF!+EM54-EM55</f>
        <v>#REF!</v>
      </c>
      <c r="EN56" s="115"/>
      <c r="EO56" s="115"/>
      <c r="EP56" s="116"/>
      <c r="EQ56" s="114" t="e">
        <f>EQ8+EQ9-EQ25-#REF!+#REF!+EQ54-EQ55</f>
        <v>#REF!</v>
      </c>
      <c r="ER56" s="115"/>
      <c r="ES56" s="115"/>
      <c r="ET56" s="116"/>
      <c r="EU56" s="114" t="e">
        <f>EU8+EU9-EU25-#REF!+#REF!+EU54-EU55</f>
        <v>#REF!</v>
      </c>
      <c r="EV56" s="115"/>
      <c r="EW56" s="115"/>
      <c r="EX56" s="116"/>
      <c r="EY56" s="114" t="e">
        <f>EY8+EY9-EY25-#REF!+#REF!+EY54-EY55</f>
        <v>#REF!</v>
      </c>
      <c r="EZ56" s="115"/>
      <c r="FA56" s="115"/>
      <c r="FB56" s="116"/>
      <c r="FC56" s="114" t="e">
        <f>FC8+FC9-FC25-#REF!+#REF!+FC54-FC55</f>
        <v>#REF!</v>
      </c>
      <c r="FD56" s="115"/>
      <c r="FE56" s="115"/>
      <c r="FF56" s="116"/>
      <c r="FG56" s="114" t="e">
        <f>FG8+FG9-FG25-#REF!+#REF!+FG54-FG55</f>
        <v>#REF!</v>
      </c>
      <c r="FH56" s="115"/>
      <c r="FI56" s="115"/>
      <c r="FJ56" s="116"/>
      <c r="FK56" s="114" t="e">
        <f>FK8+FK9-FK25-#REF!+#REF!+FK54-FK55</f>
        <v>#REF!</v>
      </c>
      <c r="FL56" s="115"/>
      <c r="FM56" s="115"/>
      <c r="FN56" s="116"/>
      <c r="FO56" s="114" t="e">
        <f>FO8+FO9-FO25-#REF!+#REF!+FO54-FO55</f>
        <v>#REF!</v>
      </c>
      <c r="FP56" s="115"/>
      <c r="FQ56" s="115"/>
      <c r="FR56" s="116"/>
      <c r="FS56" s="114" t="e">
        <f>FS8+FS9-FS25-#REF!+#REF!+FS54-FS55</f>
        <v>#REF!</v>
      </c>
      <c r="FT56" s="115"/>
      <c r="FU56" s="115"/>
      <c r="FV56" s="116"/>
    </row>
    <row r="57" spans="1:178" x14ac:dyDescent="0.25">
      <c r="C57" s="118"/>
      <c r="G57" s="119"/>
      <c r="H57" s="119"/>
      <c r="I57" s="125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120"/>
      <c r="EK57" s="120"/>
      <c r="EL57" s="120"/>
      <c r="EM57" s="120"/>
      <c r="EN57" s="120"/>
      <c r="EO57" s="120"/>
      <c r="EP57" s="120"/>
      <c r="EQ57" s="120"/>
      <c r="ER57" s="120"/>
      <c r="ES57" s="120"/>
      <c r="ET57" s="120"/>
      <c r="EU57" s="120"/>
      <c r="EV57" s="120"/>
      <c r="EW57" s="120"/>
      <c r="EX57" s="120"/>
      <c r="EY57" s="120"/>
      <c r="EZ57" s="120"/>
      <c r="FA57" s="120"/>
      <c r="FB57" s="120"/>
      <c r="FC57" s="120"/>
      <c r="FD57" s="120"/>
      <c r="FE57" s="120"/>
      <c r="FF57" s="120"/>
      <c r="FG57" s="120"/>
      <c r="FH57" s="120"/>
      <c r="FI57" s="120"/>
      <c r="FJ57" s="120"/>
      <c r="FK57" s="120"/>
      <c r="FL57" s="120"/>
      <c r="FM57" s="120"/>
      <c r="FN57" s="120"/>
      <c r="FO57" s="120"/>
      <c r="FP57" s="120"/>
      <c r="FQ57" s="120"/>
      <c r="FR57" s="120"/>
      <c r="FS57" s="120"/>
      <c r="FT57" s="120"/>
      <c r="FU57" s="120"/>
      <c r="FV57" s="120"/>
    </row>
    <row r="58" spans="1:178" x14ac:dyDescent="0.25">
      <c r="C58" s="118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G58" s="120"/>
      <c r="DH58" s="120"/>
      <c r="DI58" s="120"/>
      <c r="DJ58" s="120"/>
      <c r="DK58" s="120"/>
      <c r="DL58" s="120"/>
      <c r="DM58" s="120"/>
      <c r="DN58" s="120"/>
      <c r="DO58" s="120"/>
      <c r="DP58" s="120"/>
      <c r="DQ58" s="120"/>
      <c r="DR58" s="120"/>
      <c r="DS58" s="120"/>
      <c r="DT58" s="120"/>
      <c r="DU58" s="120"/>
      <c r="DV58" s="120"/>
      <c r="DW58" s="120"/>
      <c r="DX58" s="120"/>
      <c r="DY58" s="120"/>
      <c r="DZ58" s="120"/>
      <c r="EA58" s="120"/>
      <c r="EB58" s="120"/>
      <c r="EC58" s="120"/>
      <c r="ED58" s="120"/>
      <c r="EE58" s="120"/>
      <c r="EF58" s="120"/>
      <c r="EG58" s="120"/>
      <c r="EH58" s="120"/>
      <c r="EI58" s="120"/>
      <c r="EJ58" s="120"/>
      <c r="EK58" s="120"/>
      <c r="EL58" s="120"/>
      <c r="EM58" s="120"/>
      <c r="EN58" s="120"/>
      <c r="EO58" s="120"/>
      <c r="EP58" s="120"/>
      <c r="EQ58" s="120"/>
      <c r="ER58" s="120"/>
      <c r="ES58" s="120"/>
      <c r="ET58" s="120"/>
      <c r="EU58" s="120"/>
      <c r="EV58" s="120"/>
      <c r="EW58" s="120"/>
      <c r="EX58" s="120"/>
      <c r="EY58" s="120"/>
      <c r="EZ58" s="120"/>
      <c r="FA58" s="120"/>
      <c r="FB58" s="120"/>
      <c r="FC58" s="120"/>
      <c r="FD58" s="120"/>
      <c r="FE58" s="120"/>
      <c r="FF58" s="120"/>
      <c r="FG58" s="120"/>
      <c r="FH58" s="120"/>
      <c r="FI58" s="120"/>
      <c r="FJ58" s="120"/>
      <c r="FK58" s="120"/>
      <c r="FL58" s="120"/>
      <c r="FM58" s="120"/>
      <c r="FN58" s="120"/>
      <c r="FO58" s="120"/>
      <c r="FP58" s="120"/>
      <c r="FQ58" s="120"/>
      <c r="FR58" s="120"/>
      <c r="FS58" s="120"/>
      <c r="FT58" s="120"/>
      <c r="FU58" s="120"/>
      <c r="FV58" s="120"/>
    </row>
    <row r="59" spans="1:178" x14ac:dyDescent="0.25">
      <c r="C59" s="118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  <c r="BW59" s="119"/>
      <c r="BX59" s="119"/>
      <c r="BY59" s="119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19"/>
      <c r="DA59" s="119"/>
      <c r="DB59" s="119"/>
      <c r="DC59" s="119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20"/>
      <c r="DR59" s="120"/>
      <c r="DS59" s="120"/>
      <c r="DT59" s="120"/>
      <c r="DU59" s="120"/>
      <c r="DV59" s="120"/>
      <c r="DW59" s="120"/>
      <c r="DX59" s="120"/>
      <c r="DY59" s="120"/>
      <c r="DZ59" s="120"/>
      <c r="EA59" s="120"/>
      <c r="EB59" s="120"/>
      <c r="EC59" s="120"/>
      <c r="ED59" s="120"/>
      <c r="EE59" s="120"/>
      <c r="EF59" s="120"/>
      <c r="EG59" s="120"/>
      <c r="EH59" s="120"/>
      <c r="EI59" s="120"/>
      <c r="EJ59" s="120"/>
      <c r="EK59" s="120"/>
      <c r="EL59" s="120"/>
      <c r="EM59" s="120"/>
      <c r="EN59" s="120"/>
      <c r="EO59" s="120"/>
      <c r="EP59" s="120"/>
      <c r="EQ59" s="120"/>
      <c r="ER59" s="120"/>
      <c r="ES59" s="120"/>
      <c r="ET59" s="120"/>
      <c r="EU59" s="120"/>
      <c r="EV59" s="120"/>
      <c r="EW59" s="120"/>
      <c r="EX59" s="120"/>
      <c r="EY59" s="120"/>
      <c r="EZ59" s="120"/>
      <c r="FA59" s="120"/>
      <c r="FB59" s="120"/>
      <c r="FC59" s="120"/>
      <c r="FD59" s="120"/>
      <c r="FE59" s="120"/>
      <c r="FF59" s="120"/>
      <c r="FG59" s="120"/>
      <c r="FH59" s="120"/>
      <c r="FI59" s="120"/>
      <c r="FJ59" s="120"/>
      <c r="FK59" s="120"/>
      <c r="FL59" s="120"/>
      <c r="FM59" s="120"/>
      <c r="FN59" s="120"/>
      <c r="FO59" s="120"/>
      <c r="FP59" s="120"/>
      <c r="FQ59" s="120"/>
      <c r="FR59" s="120"/>
      <c r="FS59" s="120"/>
      <c r="FT59" s="120"/>
      <c r="FU59" s="120"/>
      <c r="FV59" s="120"/>
    </row>
    <row r="60" spans="1:178" x14ac:dyDescent="0.25">
      <c r="C60" s="118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119"/>
      <c r="BV60" s="119"/>
      <c r="BW60" s="119"/>
      <c r="BX60" s="119"/>
      <c r="BY60" s="119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  <c r="DC60" s="119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</row>
    <row r="61" spans="1:178" x14ac:dyDescent="0.25">
      <c r="C61" s="118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</row>
    <row r="62" spans="1:178" x14ac:dyDescent="0.25"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</row>
  </sheetData>
  <mergeCells count="9">
    <mergeCell ref="B31:B42"/>
    <mergeCell ref="A1:F1"/>
    <mergeCell ref="A4:A6"/>
    <mergeCell ref="B4:B6"/>
    <mergeCell ref="C4:C6"/>
    <mergeCell ref="D4:F4"/>
    <mergeCell ref="D5:D6"/>
    <mergeCell ref="E5:E6"/>
    <mergeCell ref="F5:F6"/>
  </mergeCells>
  <pageMargins left="0.51181102362204722" right="0" top="0" bottom="0.19685039370078741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2016 г.-факт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2017-06-27T06:40:48Z</dcterms:modified>
</cp:coreProperties>
</file>